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Mateo\Financijski izvjestaji\2023\1-12m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16"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E302" i="9" s="1"/>
  <c r="B302" i="9" s="1"/>
  <c r="F302" i="9"/>
  <c r="H301" i="9"/>
  <c r="G301" i="9"/>
  <c r="F301" i="9"/>
  <c r="E301" i="9"/>
  <c r="B301" i="9" s="1"/>
  <c r="H300" i="9"/>
  <c r="G300" i="9"/>
  <c r="F300" i="9"/>
  <c r="H299" i="9"/>
  <c r="G299" i="9"/>
  <c r="E299" i="9" s="1"/>
  <c r="B299" i="9" s="1"/>
  <c r="F299" i="9"/>
  <c r="H298" i="9"/>
  <c r="G298" i="9"/>
  <c r="E298" i="9" s="1"/>
  <c r="F298" i="9"/>
  <c r="B298" i="9"/>
  <c r="H297" i="9"/>
  <c r="G297" i="9"/>
  <c r="F297" i="9"/>
  <c r="H296" i="9"/>
  <c r="G296" i="9"/>
  <c r="F296" i="9"/>
  <c r="E296" i="9"/>
  <c r="H295" i="9"/>
  <c r="G295" i="9"/>
  <c r="F295" i="9"/>
  <c r="H294" i="9"/>
  <c r="G294" i="9"/>
  <c r="E294" i="9" s="1"/>
  <c r="F294" i="9"/>
  <c r="B294" i="9"/>
  <c r="H293" i="9"/>
  <c r="G293" i="9"/>
  <c r="F293" i="9"/>
  <c r="H292" i="9"/>
  <c r="G292" i="9"/>
  <c r="E292" i="9" s="1"/>
  <c r="F292" i="9"/>
  <c r="H291" i="9"/>
  <c r="G291" i="9"/>
  <c r="E291" i="9" s="1"/>
  <c r="F291" i="9"/>
  <c r="F290" i="9"/>
  <c r="F289" i="9"/>
  <c r="H288" i="9"/>
  <c r="E288" i="9" s="1"/>
  <c r="B288" i="9" s="1"/>
  <c r="G288" i="9"/>
  <c r="F288" i="9"/>
  <c r="H287" i="9"/>
  <c r="G287" i="9"/>
  <c r="F287" i="9"/>
  <c r="H286" i="9"/>
  <c r="G286" i="9"/>
  <c r="F286" i="9"/>
  <c r="H285" i="9"/>
  <c r="G285" i="9"/>
  <c r="F285" i="9"/>
  <c r="F284" i="9"/>
  <c r="H283" i="9"/>
  <c r="G283" i="9"/>
  <c r="F283" i="9"/>
  <c r="E283" i="9"/>
  <c r="B283" i="9" s="1"/>
  <c r="H282" i="9"/>
  <c r="G282" i="9"/>
  <c r="E282" i="9" s="1"/>
  <c r="F282" i="9"/>
  <c r="H281" i="9"/>
  <c r="G281" i="9"/>
  <c r="F281" i="9"/>
  <c r="F280" i="9"/>
  <c r="F279" i="9"/>
  <c r="F278" i="9"/>
  <c r="F276" i="9"/>
  <c r="L275" i="9"/>
  <c r="F275" i="9" s="1"/>
  <c r="H275" i="9"/>
  <c r="F274" i="9"/>
  <c r="I273" i="9"/>
  <c r="H273" i="9"/>
  <c r="E273" i="9" s="1"/>
  <c r="F273" i="9"/>
  <c r="E272" i="9"/>
  <c r="M271" i="9"/>
  <c r="L271" i="9"/>
  <c r="E271" i="9"/>
  <c r="M270" i="9"/>
  <c r="L270" i="9"/>
  <c r="F270" i="9"/>
  <c r="E270" i="9"/>
  <c r="B270" i="9" s="1"/>
  <c r="M269" i="9"/>
  <c r="L269" i="9"/>
  <c r="F269" i="9"/>
  <c r="E269" i="9"/>
  <c r="B269" i="9" s="1"/>
  <c r="M268" i="9"/>
  <c r="L268" i="9"/>
  <c r="E268" i="9"/>
  <c r="M267" i="9"/>
  <c r="L267" i="9"/>
  <c r="E267" i="9"/>
  <c r="M266" i="9"/>
  <c r="L266" i="9"/>
  <c r="F266" i="9"/>
  <c r="E266" i="9"/>
  <c r="B266" i="9" s="1"/>
  <c r="M265" i="9"/>
  <c r="L265" i="9"/>
  <c r="F265" i="9"/>
  <c r="E265" i="9"/>
  <c r="B265" i="9" s="1"/>
  <c r="M264" i="9"/>
  <c r="L264" i="9"/>
  <c r="E264" i="9"/>
  <c r="M263" i="9"/>
  <c r="L263" i="9"/>
  <c r="E263" i="9"/>
  <c r="M262" i="9"/>
  <c r="L262" i="9"/>
  <c r="F262" i="9"/>
  <c r="E262" i="9"/>
  <c r="B262" i="9" s="1"/>
  <c r="M261" i="9"/>
  <c r="L261" i="9"/>
  <c r="F261" i="9"/>
  <c r="E261" i="9"/>
  <c r="B261" i="9" s="1"/>
  <c r="M260" i="9"/>
  <c r="L260" i="9"/>
  <c r="E260" i="9"/>
  <c r="M259" i="9"/>
  <c r="L259" i="9"/>
  <c r="E259" i="9"/>
  <c r="M258" i="9"/>
  <c r="L258" i="9"/>
  <c r="F258" i="9"/>
  <c r="E258" i="9"/>
  <c r="B258" i="9" s="1"/>
  <c r="M257" i="9"/>
  <c r="L257" i="9"/>
  <c r="F257" i="9"/>
  <c r="E257" i="9"/>
  <c r="B257" i="9" s="1"/>
  <c r="M256" i="9"/>
  <c r="L256" i="9"/>
  <c r="E256" i="9"/>
  <c r="M255" i="9"/>
  <c r="L255" i="9"/>
  <c r="E255" i="9"/>
  <c r="M254" i="9"/>
  <c r="L254" i="9"/>
  <c r="F254" i="9"/>
  <c r="E254" i="9"/>
  <c r="B254" i="9" s="1"/>
  <c r="M253" i="9"/>
  <c r="L253" i="9"/>
  <c r="F253" i="9"/>
  <c r="E253" i="9"/>
  <c r="B253" i="9" s="1"/>
  <c r="M252" i="9"/>
  <c r="L252" i="9"/>
  <c r="E252" i="9"/>
  <c r="M251" i="9"/>
  <c r="L251" i="9"/>
  <c r="E251" i="9"/>
  <c r="M250" i="9"/>
  <c r="L250" i="9"/>
  <c r="F250" i="9"/>
  <c r="E250" i="9"/>
  <c r="B250" i="9" s="1"/>
  <c r="M249" i="9"/>
  <c r="L249" i="9"/>
  <c r="F249" i="9"/>
  <c r="E249" i="9"/>
  <c r="B249" i="9" s="1"/>
  <c r="M248" i="9"/>
  <c r="L248" i="9"/>
  <c r="E248" i="9"/>
  <c r="M247" i="9"/>
  <c r="L247" i="9"/>
  <c r="E247" i="9"/>
  <c r="M246" i="9"/>
  <c r="L246" i="9"/>
  <c r="F246" i="9"/>
  <c r="E246" i="9"/>
  <c r="B246" i="9" s="1"/>
  <c r="M245" i="9"/>
  <c r="L245" i="9"/>
  <c r="F245" i="9" s="1"/>
  <c r="E245" i="9"/>
  <c r="M244" i="9"/>
  <c r="L244" i="9"/>
  <c r="E244" i="9"/>
  <c r="M243" i="9"/>
  <c r="L243" i="9"/>
  <c r="E243" i="9"/>
  <c r="M242" i="9"/>
  <c r="L242" i="9"/>
  <c r="F242" i="9"/>
  <c r="E242" i="9"/>
  <c r="B242" i="9" s="1"/>
  <c r="M241" i="9"/>
  <c r="L241" i="9"/>
  <c r="F241" i="9" s="1"/>
  <c r="E241" i="9"/>
  <c r="B241" i="9" s="1"/>
  <c r="M240" i="9"/>
  <c r="L240" i="9"/>
  <c r="E240" i="9"/>
  <c r="M239" i="9"/>
  <c r="L239" i="9"/>
  <c r="E239" i="9"/>
  <c r="M238" i="9"/>
  <c r="L238" i="9"/>
  <c r="F238" i="9"/>
  <c r="E238" i="9"/>
  <c r="B238" i="9" s="1"/>
  <c r="M237" i="9"/>
  <c r="L237" i="9"/>
  <c r="F237" i="9" s="1"/>
  <c r="E237" i="9"/>
  <c r="B237" i="9" s="1"/>
  <c r="M236" i="9"/>
  <c r="L236" i="9"/>
  <c r="E236" i="9"/>
  <c r="M235" i="9"/>
  <c r="L235" i="9"/>
  <c r="E235" i="9"/>
  <c r="M234" i="9"/>
  <c r="L234" i="9"/>
  <c r="F234" i="9"/>
  <c r="E234" i="9"/>
  <c r="B234" i="9" s="1"/>
  <c r="M233" i="9"/>
  <c r="L233" i="9"/>
  <c r="F233" i="9" s="1"/>
  <c r="E233" i="9"/>
  <c r="B233" i="9" s="1"/>
  <c r="M232" i="9"/>
  <c r="L232" i="9"/>
  <c r="E232" i="9"/>
  <c r="M231" i="9"/>
  <c r="L231" i="9"/>
  <c r="E231" i="9"/>
  <c r="M230" i="9"/>
  <c r="F230" i="9" s="1"/>
  <c r="B230" i="9" s="1"/>
  <c r="L230" i="9"/>
  <c r="E230" i="9"/>
  <c r="M229" i="9"/>
  <c r="L229" i="9"/>
  <c r="F229" i="9"/>
  <c r="E229" i="9"/>
  <c r="B229" i="9" s="1"/>
  <c r="M228" i="9"/>
  <c r="L228" i="9"/>
  <c r="F228" i="9"/>
  <c r="B228" i="9" s="1"/>
  <c r="E228" i="9"/>
  <c r="M227" i="9"/>
  <c r="L227" i="9"/>
  <c r="F227" i="9" s="1"/>
  <c r="E227" i="9"/>
  <c r="M226" i="9"/>
  <c r="L226" i="9"/>
  <c r="F226" i="9"/>
  <c r="E226" i="9"/>
  <c r="M225" i="9"/>
  <c r="L225" i="9"/>
  <c r="F225" i="9" s="1"/>
  <c r="E225" i="9"/>
  <c r="M224" i="9"/>
  <c r="L224" i="9"/>
  <c r="F224" i="9" s="1"/>
  <c r="E224" i="9"/>
  <c r="B224" i="9"/>
  <c r="M223" i="9"/>
  <c r="L223" i="9"/>
  <c r="E223" i="9"/>
  <c r="M222" i="9"/>
  <c r="F222" i="9" s="1"/>
  <c r="L222" i="9"/>
  <c r="E222" i="9"/>
  <c r="B222" i="9" s="1"/>
  <c r="M221" i="9"/>
  <c r="L221" i="9"/>
  <c r="F221" i="9"/>
  <c r="E221" i="9"/>
  <c r="M220" i="9"/>
  <c r="L220" i="9"/>
  <c r="F220" i="9"/>
  <c r="B220" i="9" s="1"/>
  <c r="E220" i="9"/>
  <c r="M219" i="9"/>
  <c r="L219" i="9"/>
  <c r="E219" i="9"/>
  <c r="M218" i="9"/>
  <c r="F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E157" i="9" s="1"/>
  <c r="F157" i="9"/>
  <c r="B157" i="9"/>
  <c r="H156" i="9"/>
  <c r="G156" i="9"/>
  <c r="F156" i="9"/>
  <c r="E156" i="9"/>
  <c r="B156" i="9" s="1"/>
  <c r="H155" i="9"/>
  <c r="G155" i="9"/>
  <c r="F155" i="9"/>
  <c r="E155" i="9"/>
  <c r="H154" i="9"/>
  <c r="G154" i="9"/>
  <c r="E154" i="9" s="1"/>
  <c r="F154" i="9"/>
  <c r="H153" i="9"/>
  <c r="G153" i="9"/>
  <c r="E153" i="9" s="1"/>
  <c r="F153" i="9"/>
  <c r="B153" i="9"/>
  <c r="H152" i="9"/>
  <c r="G152" i="9"/>
  <c r="F152" i="9"/>
  <c r="E152" i="9"/>
  <c r="B152" i="9" s="1"/>
  <c r="H151" i="9"/>
  <c r="G151" i="9"/>
  <c r="F151" i="9"/>
  <c r="E151" i="9"/>
  <c r="H150" i="9"/>
  <c r="G150" i="9"/>
  <c r="E150" i="9" s="1"/>
  <c r="B150" i="9" s="1"/>
  <c r="F150" i="9"/>
  <c r="H149" i="9"/>
  <c r="G149" i="9"/>
  <c r="E149" i="9" s="1"/>
  <c r="B149" i="9" s="1"/>
  <c r="F149" i="9"/>
  <c r="H148" i="9"/>
  <c r="G148" i="9"/>
  <c r="F148" i="9"/>
  <c r="E148" i="9"/>
  <c r="B148" i="9" s="1"/>
  <c r="H147" i="9"/>
  <c r="G147" i="9"/>
  <c r="F147" i="9"/>
  <c r="E147" i="9"/>
  <c r="H146" i="9"/>
  <c r="G146" i="9"/>
  <c r="E146" i="9" s="1"/>
  <c r="F146" i="9"/>
  <c r="H145" i="9"/>
  <c r="G145" i="9"/>
  <c r="E145" i="9" s="1"/>
  <c r="F145" i="9"/>
  <c r="B145" i="9"/>
  <c r="H144" i="9"/>
  <c r="G144" i="9"/>
  <c r="F144" i="9"/>
  <c r="E144" i="9"/>
  <c r="B144" i="9" s="1"/>
  <c r="F143" i="9"/>
  <c r="E143" i="9"/>
  <c r="B143" i="9" s="1"/>
  <c r="H142" i="9"/>
  <c r="G142" i="9"/>
  <c r="E142" i="9" s="1"/>
  <c r="F142" i="9"/>
  <c r="H141" i="9"/>
  <c r="G141" i="9"/>
  <c r="E141" i="9" s="1"/>
  <c r="B141" i="9" s="1"/>
  <c r="F141" i="9"/>
  <c r="H140" i="9"/>
  <c r="E140" i="9" s="1"/>
  <c r="G140" i="9"/>
  <c r="F140" i="9"/>
  <c r="B140" i="9"/>
  <c r="H139" i="9"/>
  <c r="G139" i="9"/>
  <c r="F139" i="9"/>
  <c r="E139" i="9"/>
  <c r="B139" i="9" s="1"/>
  <c r="H138" i="9"/>
  <c r="G138" i="9"/>
  <c r="F138" i="9"/>
  <c r="E138" i="9"/>
  <c r="B138" i="9" s="1"/>
  <c r="H137" i="9"/>
  <c r="G137" i="9"/>
  <c r="F137" i="9"/>
  <c r="H136" i="9"/>
  <c r="G136" i="9"/>
  <c r="F136" i="9"/>
  <c r="E136" i="9"/>
  <c r="B136" i="9" s="1"/>
  <c r="H135" i="9"/>
  <c r="G135" i="9"/>
  <c r="F135" i="9"/>
  <c r="E135" i="9"/>
  <c r="H134" i="9"/>
  <c r="G134" i="9"/>
  <c r="E134" i="9" s="1"/>
  <c r="F134" i="9"/>
  <c r="H133" i="9"/>
  <c r="G133" i="9"/>
  <c r="E133" i="9" s="1"/>
  <c r="B133" i="9" s="1"/>
  <c r="F133" i="9"/>
  <c r="H132" i="9"/>
  <c r="G132" i="9"/>
  <c r="F132" i="9"/>
  <c r="H131" i="9"/>
  <c r="E131" i="9" s="1"/>
  <c r="B131" i="9" s="1"/>
  <c r="G131" i="9"/>
  <c r="F131" i="9"/>
  <c r="H130" i="9"/>
  <c r="G130" i="9"/>
  <c r="F130" i="9"/>
  <c r="E130" i="9"/>
  <c r="B130" i="9" s="1"/>
  <c r="H129" i="9"/>
  <c r="G129" i="9"/>
  <c r="F129" i="9"/>
  <c r="H128" i="9"/>
  <c r="E128" i="9" s="1"/>
  <c r="B128" i="9" s="1"/>
  <c r="G128" i="9"/>
  <c r="F128" i="9"/>
  <c r="H127" i="9"/>
  <c r="G127" i="9"/>
  <c r="F127" i="9"/>
  <c r="E127" i="9"/>
  <c r="B127" i="9" s="1"/>
  <c r="H126" i="9"/>
  <c r="G126" i="9"/>
  <c r="E126" i="9" s="1"/>
  <c r="F126" i="9"/>
  <c r="H125" i="9"/>
  <c r="G125" i="9"/>
  <c r="E125" i="9" s="1"/>
  <c r="B125" i="9" s="1"/>
  <c r="F125" i="9"/>
  <c r="H124" i="9"/>
  <c r="G124" i="9"/>
  <c r="E124" i="9" s="1"/>
  <c r="B124" i="9" s="1"/>
  <c r="F124" i="9"/>
  <c r="H123" i="9"/>
  <c r="E123" i="9" s="1"/>
  <c r="G123" i="9"/>
  <c r="F123" i="9"/>
  <c r="B123" i="9"/>
  <c r="H122" i="9"/>
  <c r="G122" i="9"/>
  <c r="F122" i="9"/>
  <c r="E122" i="9"/>
  <c r="B122" i="9" s="1"/>
  <c r="H121" i="9"/>
  <c r="G121" i="9"/>
  <c r="F121" i="9"/>
  <c r="H120" i="9"/>
  <c r="G120" i="9"/>
  <c r="F120" i="9"/>
  <c r="E120" i="9"/>
  <c r="B120" i="9" s="1"/>
  <c r="H119" i="9"/>
  <c r="G119" i="9"/>
  <c r="F119" i="9"/>
  <c r="E119" i="9"/>
  <c r="H118" i="9"/>
  <c r="G118" i="9"/>
  <c r="E118" i="9" s="1"/>
  <c r="F118" i="9"/>
  <c r="H117" i="9"/>
  <c r="G117" i="9"/>
  <c r="E117" i="9" s="1"/>
  <c r="B117" i="9" s="1"/>
  <c r="F117" i="9"/>
  <c r="H116" i="9"/>
  <c r="G116" i="9"/>
  <c r="F116" i="9"/>
  <c r="H115" i="9"/>
  <c r="G115" i="9"/>
  <c r="E115" i="9" s="1"/>
  <c r="B115" i="9" s="1"/>
  <c r="F115" i="9"/>
  <c r="H114" i="9"/>
  <c r="E114" i="9" s="1"/>
  <c r="B114" i="9" s="1"/>
  <c r="G114" i="9"/>
  <c r="F114" i="9"/>
  <c r="H113" i="9"/>
  <c r="G113" i="9"/>
  <c r="F113" i="9"/>
  <c r="E113" i="9"/>
  <c r="B113" i="9" s="1"/>
  <c r="H112" i="9"/>
  <c r="G112" i="9"/>
  <c r="F112" i="9"/>
  <c r="H111" i="9"/>
  <c r="E111" i="9" s="1"/>
  <c r="G111" i="9"/>
  <c r="F111" i="9"/>
  <c r="B111" i="9"/>
  <c r="H110" i="9"/>
  <c r="G110" i="9"/>
  <c r="F110" i="9"/>
  <c r="E110" i="9"/>
  <c r="B110" i="9" s="1"/>
  <c r="H109" i="9"/>
  <c r="G109" i="9"/>
  <c r="E109" i="9" s="1"/>
  <c r="F109" i="9"/>
  <c r="H108" i="9"/>
  <c r="G108" i="9"/>
  <c r="F108" i="9"/>
  <c r="H107" i="9"/>
  <c r="G107" i="9"/>
  <c r="E107" i="9" s="1"/>
  <c r="B107" i="9" s="1"/>
  <c r="F107" i="9"/>
  <c r="H106" i="9"/>
  <c r="E106" i="9" s="1"/>
  <c r="B106" i="9" s="1"/>
  <c r="G106" i="9"/>
  <c r="F106" i="9"/>
  <c r="H105" i="9"/>
  <c r="G105" i="9"/>
  <c r="F105" i="9"/>
  <c r="E105" i="9"/>
  <c r="B105" i="9" s="1"/>
  <c r="H104" i="9"/>
  <c r="G104" i="9"/>
  <c r="F104" i="9"/>
  <c r="H103" i="9"/>
  <c r="E103" i="9" s="1"/>
  <c r="B103" i="9" s="1"/>
  <c r="G103" i="9"/>
  <c r="F103" i="9"/>
  <c r="H102" i="9"/>
  <c r="G102" i="9"/>
  <c r="F102" i="9"/>
  <c r="E102" i="9"/>
  <c r="B102" i="9" s="1"/>
  <c r="H101" i="9"/>
  <c r="G101" i="9"/>
  <c r="E101" i="9" s="1"/>
  <c r="F101" i="9"/>
  <c r="H100" i="9"/>
  <c r="G100" i="9"/>
  <c r="F100" i="9"/>
  <c r="H99" i="9"/>
  <c r="G99" i="9"/>
  <c r="E99" i="9" s="1"/>
  <c r="B99" i="9" s="1"/>
  <c r="F99" i="9"/>
  <c r="H98" i="9"/>
  <c r="E98" i="9" s="1"/>
  <c r="B98" i="9" s="1"/>
  <c r="G98" i="9"/>
  <c r="F98" i="9"/>
  <c r="H97" i="9"/>
  <c r="G97" i="9"/>
  <c r="F97" i="9"/>
  <c r="E97" i="9"/>
  <c r="B97" i="9" s="1"/>
  <c r="H96" i="9"/>
  <c r="G96" i="9"/>
  <c r="F96" i="9"/>
  <c r="H95" i="9"/>
  <c r="E95" i="9" s="1"/>
  <c r="G95" i="9"/>
  <c r="F95" i="9"/>
  <c r="B95" i="9"/>
  <c r="H94" i="9"/>
  <c r="G94" i="9"/>
  <c r="F94" i="9"/>
  <c r="E94" i="9"/>
  <c r="B94" i="9" s="1"/>
  <c r="H93" i="9"/>
  <c r="G93" i="9"/>
  <c r="E93" i="9" s="1"/>
  <c r="F93" i="9"/>
  <c r="H92" i="9"/>
  <c r="G92" i="9"/>
  <c r="F92" i="9"/>
  <c r="H91" i="9"/>
  <c r="G91" i="9"/>
  <c r="E91" i="9" s="1"/>
  <c r="B91" i="9" s="1"/>
  <c r="F91" i="9"/>
  <c r="H90" i="9"/>
  <c r="E90" i="9" s="1"/>
  <c r="B90" i="9" s="1"/>
  <c r="G90" i="9"/>
  <c r="F90" i="9"/>
  <c r="H89" i="9"/>
  <c r="G89" i="9"/>
  <c r="F89" i="9"/>
  <c r="E89" i="9"/>
  <c r="B89" i="9" s="1"/>
  <c r="H88" i="9"/>
  <c r="G88" i="9"/>
  <c r="F88" i="9"/>
  <c r="H87" i="9"/>
  <c r="E87" i="9" s="1"/>
  <c r="B87" i="9" s="1"/>
  <c r="G87" i="9"/>
  <c r="F87" i="9"/>
  <c r="H86" i="9"/>
  <c r="G86" i="9"/>
  <c r="F86" i="9"/>
  <c r="E86" i="9"/>
  <c r="B86" i="9" s="1"/>
  <c r="H85" i="9"/>
  <c r="G85" i="9"/>
  <c r="E85" i="9" s="1"/>
  <c r="F85" i="9"/>
  <c r="H84" i="9"/>
  <c r="G84" i="9"/>
  <c r="F84" i="9"/>
  <c r="H83" i="9"/>
  <c r="G83" i="9"/>
  <c r="E83" i="9" s="1"/>
  <c r="B83" i="9" s="1"/>
  <c r="F83" i="9"/>
  <c r="H82" i="9"/>
  <c r="E82" i="9" s="1"/>
  <c r="B82" i="9" s="1"/>
  <c r="G82" i="9"/>
  <c r="F82" i="9"/>
  <c r="H81" i="9"/>
  <c r="G81" i="9"/>
  <c r="F81" i="9"/>
  <c r="E81" i="9"/>
  <c r="B81" i="9" s="1"/>
  <c r="H80" i="9"/>
  <c r="G80" i="9"/>
  <c r="F80" i="9"/>
  <c r="H79" i="9"/>
  <c r="E79" i="9" s="1"/>
  <c r="B79" i="9" s="1"/>
  <c r="G79" i="9"/>
  <c r="F79" i="9"/>
  <c r="H78" i="9"/>
  <c r="G78" i="9"/>
  <c r="F78" i="9"/>
  <c r="E78" i="9"/>
  <c r="B78" i="9" s="1"/>
  <c r="H77" i="9"/>
  <c r="G77" i="9"/>
  <c r="E77" i="9" s="1"/>
  <c r="F77" i="9"/>
  <c r="H76" i="9"/>
  <c r="G76" i="9"/>
  <c r="F76" i="9"/>
  <c r="H75" i="9"/>
  <c r="G75" i="9"/>
  <c r="E75" i="9" s="1"/>
  <c r="B75" i="9" s="1"/>
  <c r="F75" i="9"/>
  <c r="H74" i="9"/>
  <c r="E74" i="9" s="1"/>
  <c r="B74" i="9" s="1"/>
  <c r="G74" i="9"/>
  <c r="F74" i="9"/>
  <c r="H73" i="9"/>
  <c r="G73" i="9"/>
  <c r="F73" i="9"/>
  <c r="E73" i="9"/>
  <c r="B73" i="9" s="1"/>
  <c r="H72" i="9"/>
  <c r="G72" i="9"/>
  <c r="F72" i="9"/>
  <c r="H71" i="9"/>
  <c r="E71" i="9" s="1"/>
  <c r="G71" i="9"/>
  <c r="F71" i="9"/>
  <c r="B71" i="9"/>
  <c r="H70" i="9"/>
  <c r="G70" i="9"/>
  <c r="F70" i="9"/>
  <c r="E70" i="9"/>
  <c r="B70" i="9" s="1"/>
  <c r="H69" i="9"/>
  <c r="G69" i="9"/>
  <c r="F69" i="9"/>
  <c r="H68" i="9"/>
  <c r="G68" i="9"/>
  <c r="F68" i="9"/>
  <c r="H67" i="9"/>
  <c r="G67" i="9"/>
  <c r="E67" i="9" s="1"/>
  <c r="B67" i="9" s="1"/>
  <c r="F67" i="9"/>
  <c r="H66" i="9"/>
  <c r="E66" i="9" s="1"/>
  <c r="B66" i="9" s="1"/>
  <c r="G66" i="9"/>
  <c r="F66" i="9"/>
  <c r="H65" i="9"/>
  <c r="G65" i="9"/>
  <c r="F65" i="9"/>
  <c r="E65" i="9"/>
  <c r="B65" i="9" s="1"/>
  <c r="H64" i="9"/>
  <c r="G64" i="9"/>
  <c r="F64" i="9"/>
  <c r="H63" i="9"/>
  <c r="E63" i="9" s="1"/>
  <c r="G63" i="9"/>
  <c r="F63" i="9"/>
  <c r="B63" i="9"/>
  <c r="H62" i="9"/>
  <c r="G62" i="9"/>
  <c r="F62" i="9"/>
  <c r="E62" i="9"/>
  <c r="B62" i="9" s="1"/>
  <c r="H61" i="9"/>
  <c r="G61" i="9"/>
  <c r="E61" i="9" s="1"/>
  <c r="F61" i="9"/>
  <c r="H60" i="9"/>
  <c r="G60" i="9"/>
  <c r="F60" i="9"/>
  <c r="H59" i="9"/>
  <c r="G59" i="9"/>
  <c r="E59" i="9" s="1"/>
  <c r="B59" i="9" s="1"/>
  <c r="F59" i="9"/>
  <c r="H58" i="9"/>
  <c r="E58" i="9" s="1"/>
  <c r="B58" i="9" s="1"/>
  <c r="G58" i="9"/>
  <c r="F58" i="9"/>
  <c r="H57" i="9"/>
  <c r="G57" i="9"/>
  <c r="F57" i="9"/>
  <c r="E57" i="9"/>
  <c r="B57" i="9" s="1"/>
  <c r="H56" i="9"/>
  <c r="G56" i="9"/>
  <c r="F56" i="9"/>
  <c r="H55" i="9"/>
  <c r="E55" i="9" s="1"/>
  <c r="B55" i="9" s="1"/>
  <c r="G55" i="9"/>
  <c r="F55" i="9"/>
  <c r="H54" i="9"/>
  <c r="G54" i="9"/>
  <c r="F54" i="9"/>
  <c r="E54" i="9"/>
  <c r="B54" i="9" s="1"/>
  <c r="H53" i="9"/>
  <c r="G53" i="9"/>
  <c r="E53" i="9" s="1"/>
  <c r="F53" i="9"/>
  <c r="H52" i="9"/>
  <c r="G52" i="9"/>
  <c r="F52" i="9"/>
  <c r="H51" i="9"/>
  <c r="G51" i="9"/>
  <c r="E51" i="9" s="1"/>
  <c r="B51" i="9" s="1"/>
  <c r="F51" i="9"/>
  <c r="H50" i="9"/>
  <c r="E50" i="9" s="1"/>
  <c r="B50" i="9" s="1"/>
  <c r="G50" i="9"/>
  <c r="F50" i="9"/>
  <c r="H49" i="9"/>
  <c r="G49" i="9"/>
  <c r="F49" i="9"/>
  <c r="E49" i="9"/>
  <c r="B49" i="9" s="1"/>
  <c r="H48" i="9"/>
  <c r="G48" i="9"/>
  <c r="F48" i="9"/>
  <c r="H47" i="9"/>
  <c r="E47" i="9" s="1"/>
  <c r="B47" i="9" s="1"/>
  <c r="G47" i="9"/>
  <c r="F47" i="9"/>
  <c r="H46" i="9"/>
  <c r="G46" i="9"/>
  <c r="F46" i="9"/>
  <c r="E46" i="9"/>
  <c r="B46" i="9" s="1"/>
  <c r="H45" i="9"/>
  <c r="G45" i="9"/>
  <c r="E45" i="9" s="1"/>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E37" i="9" s="1"/>
  <c r="F37" i="9"/>
  <c r="H36" i="9"/>
  <c r="G36" i="9"/>
  <c r="F36" i="9"/>
  <c r="H35" i="9"/>
  <c r="G35" i="9"/>
  <c r="E35" i="9" s="1"/>
  <c r="B35" i="9" s="1"/>
  <c r="F35" i="9"/>
  <c r="H34" i="9"/>
  <c r="E34" i="9" s="1"/>
  <c r="B34" i="9" s="1"/>
  <c r="G34" i="9"/>
  <c r="F34" i="9"/>
  <c r="H33" i="9"/>
  <c r="G33" i="9"/>
  <c r="F33" i="9"/>
  <c r="H32" i="9"/>
  <c r="G32" i="9"/>
  <c r="F32" i="9"/>
  <c r="H31" i="9"/>
  <c r="E31" i="9" s="1"/>
  <c r="B31" i="9" s="1"/>
  <c r="G31" i="9"/>
  <c r="F31" i="9"/>
  <c r="H30" i="9"/>
  <c r="E30" i="9" s="1"/>
  <c r="B30" i="9" s="1"/>
  <c r="G30" i="9"/>
  <c r="F30" i="9"/>
  <c r="H29" i="9"/>
  <c r="G29" i="9"/>
  <c r="E29" i="9" s="1"/>
  <c r="F29" i="9"/>
  <c r="H28" i="9"/>
  <c r="G28" i="9"/>
  <c r="F28" i="9"/>
  <c r="H27" i="9"/>
  <c r="G27" i="9"/>
  <c r="F27" i="9"/>
  <c r="H26" i="9"/>
  <c r="E26" i="9" s="1"/>
  <c r="B26" i="9" s="1"/>
  <c r="G26" i="9"/>
  <c r="F26" i="9"/>
  <c r="H25" i="9"/>
  <c r="G25" i="9"/>
  <c r="F25" i="9"/>
  <c r="E25" i="9"/>
  <c r="B25" i="9" s="1"/>
  <c r="H24" i="9"/>
  <c r="G24" i="9"/>
  <c r="F24" i="9"/>
  <c r="H23" i="9"/>
  <c r="E23" i="9" s="1"/>
  <c r="B23" i="9" s="1"/>
  <c r="G23" i="9"/>
  <c r="F23" i="9"/>
  <c r="H22" i="9"/>
  <c r="G22" i="9"/>
  <c r="F22" i="9"/>
  <c r="E22" i="9"/>
  <c r="B22" i="9" s="1"/>
  <c r="F21" i="9"/>
  <c r="F4" i="9"/>
  <c r="O3" i="9"/>
  <c r="G275" i="9" s="1"/>
  <c r="E275" i="9" s="1"/>
  <c r="I3" i="9"/>
  <c r="H3" i="9"/>
  <c r="G3" i="9"/>
  <c r="D101" i="8"/>
  <c r="D95" i="8"/>
  <c r="D90" i="8"/>
  <c r="D85" i="8"/>
  <c r="C1560" i="1" s="1"/>
  <c r="D80" i="8"/>
  <c r="D75" i="8"/>
  <c r="D70" i="8"/>
  <c r="D65" i="8"/>
  <c r="D60" i="8"/>
  <c r="D55" i="8"/>
  <c r="D50" i="8"/>
  <c r="D44" i="8"/>
  <c r="C1519" i="1" s="1"/>
  <c r="H1519" i="1" s="1"/>
  <c r="D36" i="8"/>
  <c r="D26" i="8"/>
  <c r="D18" i="8"/>
  <c r="D8" i="8"/>
  <c r="D6" i="8" s="1"/>
  <c r="E44" i="7"/>
  <c r="D44" i="7"/>
  <c r="E39" i="7"/>
  <c r="D39" i="7"/>
  <c r="D38" i="7" s="1"/>
  <c r="E30" i="7"/>
  <c r="D30" i="7"/>
  <c r="E23" i="7"/>
  <c r="E22" i="7" s="1"/>
  <c r="D1453" i="1" s="1"/>
  <c r="D23" i="7"/>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D114" i="6" s="1"/>
  <c r="E114" i="6"/>
  <c r="I27" i="3" s="1"/>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C1329" i="1"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E250" i="5"/>
  <c r="D1227" i="1" s="1"/>
  <c r="D250" i="5"/>
  <c r="F249" i="5"/>
  <c r="F248" i="5"/>
  <c r="F247" i="5"/>
  <c r="E246" i="5"/>
  <c r="D246" i="5"/>
  <c r="F244" i="5"/>
  <c r="F243" i="5"/>
  <c r="F242" i="5"/>
  <c r="E242" i="5"/>
  <c r="D242" i="5"/>
  <c r="F241" i="5"/>
  <c r="F240" i="5"/>
  <c r="F239" i="5"/>
  <c r="E239" i="5"/>
  <c r="D239" i="5"/>
  <c r="E238" i="5"/>
  <c r="F238"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157" i="1"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E289" i="9" s="1"/>
  <c r="B289" i="9" s="1"/>
  <c r="D88" i="5"/>
  <c r="G289" i="9" s="1"/>
  <c r="D87" i="5"/>
  <c r="F87" i="5" s="1"/>
  <c r="F86" i="5"/>
  <c r="F85" i="5"/>
  <c r="F84" i="5"/>
  <c r="F83" i="5"/>
  <c r="F82" i="5"/>
  <c r="F81" i="5"/>
  <c r="F80" i="5"/>
  <c r="F79" i="5"/>
  <c r="E79" i="5"/>
  <c r="D79" i="5"/>
  <c r="D78" i="5" s="1"/>
  <c r="E78" i="5"/>
  <c r="F78" i="5" s="1"/>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F632" i="4"/>
  <c r="E632" i="4"/>
  <c r="D632" i="4"/>
  <c r="F631" i="4"/>
  <c r="F630" i="4"/>
  <c r="E629" i="4"/>
  <c r="E625" i="4" s="1"/>
  <c r="D629" i="4"/>
  <c r="F629" i="4" s="1"/>
  <c r="F628" i="4"/>
  <c r="F627" i="4"/>
  <c r="F626" i="4"/>
  <c r="E626" i="4"/>
  <c r="D626"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E543" i="4"/>
  <c r="D543" i="4"/>
  <c r="F542" i="4"/>
  <c r="F541" i="4"/>
  <c r="F540" i="4"/>
  <c r="F539" i="4"/>
  <c r="E538" i="4"/>
  <c r="D538" i="4"/>
  <c r="F538" i="4" s="1"/>
  <c r="F537" i="4"/>
  <c r="F536" i="4"/>
  <c r="E535" i="4"/>
  <c r="D535" i="4"/>
  <c r="F535" i="4" s="1"/>
  <c r="F534" i="4"/>
  <c r="F533" i="4"/>
  <c r="F532" i="4"/>
  <c r="F531" i="4"/>
  <c r="F530" i="4"/>
  <c r="E530" i="4"/>
  <c r="D530" i="4"/>
  <c r="E529" i="4"/>
  <c r="E528" i="4" s="1"/>
  <c r="F527" i="4"/>
  <c r="F526" i="4"/>
  <c r="F525" i="4"/>
  <c r="E525" i="4"/>
  <c r="D525" i="4"/>
  <c r="F524" i="4"/>
  <c r="F523" i="4"/>
  <c r="F522" i="4"/>
  <c r="E522" i="4"/>
  <c r="D522" i="4"/>
  <c r="F521" i="4"/>
  <c r="F520" i="4"/>
  <c r="E519" i="4"/>
  <c r="D519" i="4"/>
  <c r="F519" i="4" s="1"/>
  <c r="F518" i="4"/>
  <c r="F517" i="4"/>
  <c r="F516" i="4"/>
  <c r="E516" i="4"/>
  <c r="D516"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G166" i="9" s="1"/>
  <c r="F465" i="4"/>
  <c r="F464" i="4"/>
  <c r="F463" i="4"/>
  <c r="E463" i="4"/>
  <c r="D463" i="4"/>
  <c r="F462" i="4"/>
  <c r="F461" i="4"/>
  <c r="F460" i="4"/>
  <c r="E460" i="4"/>
  <c r="D460" i="4"/>
  <c r="E459" i="4"/>
  <c r="F458" i="4"/>
  <c r="F457" i="4"/>
  <c r="F456" i="4"/>
  <c r="E455" i="4"/>
  <c r="D455" i="4"/>
  <c r="D421"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E417" i="4"/>
  <c r="D417" i="4"/>
  <c r="D643" i="4" s="1"/>
  <c r="E416" i="4"/>
  <c r="E643" i="4" s="1"/>
  <c r="D416" i="4"/>
  <c r="F411" i="4"/>
  <c r="F410" i="4"/>
  <c r="F409" i="4"/>
  <c r="F406" i="4"/>
  <c r="F405" i="4"/>
  <c r="F404" i="4"/>
  <c r="F403" i="4"/>
  <c r="E402" i="4"/>
  <c r="D402" i="4"/>
  <c r="F401" i="4"/>
  <c r="E400" i="4"/>
  <c r="D400" i="4"/>
  <c r="F399" i="4"/>
  <c r="F398" i="4"/>
  <c r="E397" i="4"/>
  <c r="E396" i="4" s="1"/>
  <c r="D397"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4" i="1" s="1"/>
  <c r="D369" i="4"/>
  <c r="F368" i="4"/>
  <c r="F367" i="4"/>
  <c r="F366" i="4"/>
  <c r="F365" i="4"/>
  <c r="E364" i="4"/>
  <c r="D364" i="4"/>
  <c r="F362" i="4"/>
  <c r="F361" i="4"/>
  <c r="F360" i="4"/>
  <c r="F359" i="4"/>
  <c r="F358" i="4"/>
  <c r="F357" i="4"/>
  <c r="E356" i="4"/>
  <c r="D356" i="4"/>
  <c r="F356" i="4" s="1"/>
  <c r="F355" i="4"/>
  <c r="F354" i="4"/>
  <c r="F353" i="4"/>
  <c r="F352" i="4"/>
  <c r="E352" i="4"/>
  <c r="E351" i="4" s="1"/>
  <c r="D352" i="4"/>
  <c r="D351" i="4"/>
  <c r="F349" i="4"/>
  <c r="E348" i="4"/>
  <c r="D348" i="4"/>
  <c r="F347" i="4"/>
  <c r="F346" i="4"/>
  <c r="F345" i="4"/>
  <c r="E345" i="4"/>
  <c r="E344" i="4" s="1"/>
  <c r="D345" i="4"/>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E311" i="4" s="1"/>
  <c r="D312" i="4"/>
  <c r="D311" i="4"/>
  <c r="F310" i="4"/>
  <c r="F309" i="4"/>
  <c r="F308" i="4"/>
  <c r="F307" i="4"/>
  <c r="F306" i="4"/>
  <c r="F305" i="4"/>
  <c r="E304" i="4"/>
  <c r="D304" i="4"/>
  <c r="F303" i="4"/>
  <c r="F302" i="4"/>
  <c r="F301" i="4"/>
  <c r="F300" i="4"/>
  <c r="E300" i="4"/>
  <c r="D300" i="4"/>
  <c r="E299" i="4"/>
  <c r="E298" i="4" s="1"/>
  <c r="D293" i="1" s="1"/>
  <c r="D299" i="4"/>
  <c r="F296" i="4"/>
  <c r="F295" i="4"/>
  <c r="F294" i="4"/>
  <c r="F293" i="4"/>
  <c r="F292"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E263" i="4" s="1"/>
  <c r="D259" i="1" s="1"/>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C211" i="1" s="1"/>
  <c r="E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D130" i="1" s="1"/>
  <c r="D134" i="4"/>
  <c r="D133" i="4" s="1"/>
  <c r="F132" i="4"/>
  <c r="F131" i="4"/>
  <c r="F130" i="4"/>
  <c r="F129" i="4"/>
  <c r="E128" i="4"/>
  <c r="D128" i="4"/>
  <c r="F127" i="4"/>
  <c r="F126" i="4"/>
  <c r="F125" i="4"/>
  <c r="E125" i="4"/>
  <c r="E124" i="4" s="1"/>
  <c r="D120" i="1"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7" i="4"/>
  <c r="F66" i="4"/>
  <c r="F65" i="4"/>
  <c r="E65" i="4"/>
  <c r="D65" i="4"/>
  <c r="F64" i="4"/>
  <c r="F63" i="4"/>
  <c r="E62" i="4"/>
  <c r="D58" i="1" s="1"/>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8" i="1" s="1"/>
  <c r="H1577" i="1"/>
  <c r="C1577" i="1"/>
  <c r="G1577" i="1" s="1"/>
  <c r="C1576" i="1"/>
  <c r="G1576" i="1" s="1"/>
  <c r="G1575" i="1"/>
  <c r="C1575" i="1"/>
  <c r="H1575" i="1" s="1"/>
  <c r="C1574" i="1"/>
  <c r="G1574" i="1" s="1"/>
  <c r="H1573" i="1"/>
  <c r="G1573" i="1"/>
  <c r="C1573" i="1"/>
  <c r="G1572" i="1"/>
  <c r="C1572" i="1"/>
  <c r="H1572" i="1" s="1"/>
  <c r="C1571" i="1"/>
  <c r="H1571" i="1" s="1"/>
  <c r="H1570" i="1"/>
  <c r="C1570" i="1"/>
  <c r="G1570" i="1" s="1"/>
  <c r="H1569" i="1"/>
  <c r="G1569" i="1"/>
  <c r="C1569" i="1"/>
  <c r="H1568" i="1"/>
  <c r="C1568" i="1"/>
  <c r="G1568" i="1" s="1"/>
  <c r="G1567" i="1"/>
  <c r="C1567" i="1"/>
  <c r="H1567" i="1" s="1"/>
  <c r="C1566" i="1"/>
  <c r="G1566" i="1" s="1"/>
  <c r="H1565" i="1"/>
  <c r="G1565" i="1"/>
  <c r="C1565" i="1"/>
  <c r="G1564" i="1"/>
  <c r="C1564" i="1"/>
  <c r="H1564" i="1" s="1"/>
  <c r="C1563" i="1"/>
  <c r="H1563" i="1" s="1"/>
  <c r="H1562" i="1"/>
  <c r="C1562" i="1"/>
  <c r="G1562" i="1" s="1"/>
  <c r="C1561" i="1"/>
  <c r="H1561" i="1" s="1"/>
  <c r="G1559" i="1"/>
  <c r="C1559" i="1"/>
  <c r="H1559" i="1" s="1"/>
  <c r="C1558" i="1"/>
  <c r="G1558" i="1" s="1"/>
  <c r="H1557" i="1"/>
  <c r="G1557" i="1"/>
  <c r="C1557" i="1"/>
  <c r="G1556" i="1"/>
  <c r="C1556" i="1"/>
  <c r="H1556" i="1" s="1"/>
  <c r="C1555" i="1"/>
  <c r="H1555" i="1" s="1"/>
  <c r="H1554" i="1"/>
  <c r="C1554" i="1"/>
  <c r="G1554" i="1" s="1"/>
  <c r="H1553" i="1"/>
  <c r="G1553" i="1"/>
  <c r="C1553" i="1"/>
  <c r="H1552" i="1"/>
  <c r="C1552" i="1"/>
  <c r="G1552" i="1" s="1"/>
  <c r="G1551" i="1"/>
  <c r="C1551" i="1"/>
  <c r="H1551" i="1" s="1"/>
  <c r="C1550" i="1"/>
  <c r="G1550" i="1" s="1"/>
  <c r="H1549" i="1"/>
  <c r="G1549" i="1"/>
  <c r="C1549" i="1"/>
  <c r="G1548" i="1"/>
  <c r="C1548" i="1"/>
  <c r="H1548" i="1" s="1"/>
  <c r="C1547" i="1"/>
  <c r="H1547" i="1" s="1"/>
  <c r="H1546" i="1"/>
  <c r="C1546" i="1"/>
  <c r="G1546" i="1" s="1"/>
  <c r="H1545" i="1"/>
  <c r="G1545" i="1"/>
  <c r="C1545" i="1"/>
  <c r="H1544" i="1"/>
  <c r="C1544" i="1"/>
  <c r="G1544" i="1" s="1"/>
  <c r="G1543" i="1"/>
  <c r="C1543" i="1"/>
  <c r="H1543" i="1" s="1"/>
  <c r="C1542" i="1"/>
  <c r="G1542" i="1" s="1"/>
  <c r="H1541" i="1"/>
  <c r="G1541" i="1"/>
  <c r="C1541" i="1"/>
  <c r="G1540" i="1"/>
  <c r="C1540" i="1"/>
  <c r="H1540" i="1" s="1"/>
  <c r="C1539" i="1"/>
  <c r="H1539" i="1" s="1"/>
  <c r="H1538" i="1"/>
  <c r="C1538" i="1"/>
  <c r="G1538" i="1" s="1"/>
  <c r="H1537" i="1"/>
  <c r="G1537" i="1"/>
  <c r="C1537" i="1"/>
  <c r="H1536" i="1"/>
  <c r="C1536" i="1"/>
  <c r="G1536" i="1" s="1"/>
  <c r="G1535" i="1"/>
  <c r="C1535" i="1"/>
  <c r="H1535" i="1" s="1"/>
  <c r="C1534" i="1"/>
  <c r="G1534" i="1" s="1"/>
  <c r="H1533" i="1"/>
  <c r="G1533" i="1"/>
  <c r="C1533" i="1"/>
  <c r="G1532" i="1"/>
  <c r="C1532" i="1"/>
  <c r="H1532" i="1" s="1"/>
  <c r="C1531" i="1"/>
  <c r="H1531" i="1" s="1"/>
  <c r="H1530" i="1"/>
  <c r="C1530" i="1"/>
  <c r="G1530" i="1" s="1"/>
  <c r="H1529" i="1"/>
  <c r="G1529" i="1"/>
  <c r="C1529" i="1"/>
  <c r="H1528" i="1"/>
  <c r="C1528" i="1"/>
  <c r="G1528" i="1" s="1"/>
  <c r="G1527" i="1"/>
  <c r="C1527" i="1"/>
  <c r="H1527" i="1" s="1"/>
  <c r="C1526" i="1"/>
  <c r="G1526" i="1" s="1"/>
  <c r="H1525" i="1"/>
  <c r="G1525" i="1"/>
  <c r="C1525" i="1"/>
  <c r="C1523" i="1"/>
  <c r="H1523" i="1" s="1"/>
  <c r="H1522" i="1"/>
  <c r="C1522" i="1"/>
  <c r="G1522" i="1" s="1"/>
  <c r="H1521" i="1"/>
  <c r="G1521" i="1"/>
  <c r="C1521" i="1"/>
  <c r="H1520" i="1"/>
  <c r="C1520" i="1"/>
  <c r="G1520" i="1" s="1"/>
  <c r="C1516" i="1"/>
  <c r="G1515" i="1"/>
  <c r="C1515" i="1"/>
  <c r="H1515" i="1" s="1"/>
  <c r="C1514" i="1"/>
  <c r="H1513" i="1"/>
  <c r="G1513" i="1"/>
  <c r="C1513" i="1"/>
  <c r="H1512" i="1"/>
  <c r="G1512" i="1"/>
  <c r="C1512" i="1"/>
  <c r="C1511" i="1"/>
  <c r="C1510" i="1"/>
  <c r="G1510" i="1" s="1"/>
  <c r="H1509" i="1"/>
  <c r="C1509" i="1"/>
  <c r="G1509" i="1" s="1"/>
  <c r="C1508" i="1"/>
  <c r="C1507" i="1"/>
  <c r="H1507" i="1" s="1"/>
  <c r="C1506" i="1"/>
  <c r="C1505" i="1"/>
  <c r="H1505" i="1" s="1"/>
  <c r="C1504" i="1"/>
  <c r="H1504" i="1" s="1"/>
  <c r="C1503" i="1"/>
  <c r="C1502" i="1"/>
  <c r="G1502" i="1" s="1"/>
  <c r="C1501" i="1"/>
  <c r="G1501" i="1" s="1"/>
  <c r="C1500" i="1"/>
  <c r="C1498" i="1"/>
  <c r="H1497" i="1"/>
  <c r="G1497" i="1"/>
  <c r="C1497" i="1"/>
  <c r="H1496" i="1"/>
  <c r="G1496" i="1"/>
  <c r="C1496" i="1"/>
  <c r="C1495" i="1"/>
  <c r="H1494" i="1"/>
  <c r="C1494" i="1"/>
  <c r="G1494" i="1" s="1"/>
  <c r="H1493" i="1"/>
  <c r="G1493" i="1"/>
  <c r="C1493" i="1"/>
  <c r="C1492" i="1"/>
  <c r="G1491" i="1"/>
  <c r="C1491" i="1"/>
  <c r="H1491" i="1" s="1"/>
  <c r="C1490" i="1"/>
  <c r="H1489" i="1"/>
  <c r="G1489" i="1"/>
  <c r="C1489" i="1"/>
  <c r="C1488" i="1"/>
  <c r="H1488" i="1" s="1"/>
  <c r="C1487" i="1"/>
  <c r="C1486" i="1"/>
  <c r="G1486" i="1" s="1"/>
  <c r="G1485" i="1"/>
  <c r="C1485" i="1"/>
  <c r="H1485" i="1" s="1"/>
  <c r="C1484" i="1"/>
  <c r="C1482" i="1"/>
  <c r="G1480" i="1"/>
  <c r="C1480" i="1"/>
  <c r="H1480" i="1" s="1"/>
  <c r="D1479" i="1"/>
  <c r="C1479" i="1"/>
  <c r="J1479" i="1" s="1"/>
  <c r="D1478" i="1"/>
  <c r="C1478" i="1"/>
  <c r="G1478" i="1" s="1"/>
  <c r="D1477" i="1"/>
  <c r="C1477" i="1"/>
  <c r="D1476" i="1"/>
  <c r="C1476" i="1"/>
  <c r="D1475" i="1"/>
  <c r="C1475" i="1"/>
  <c r="D1474" i="1"/>
  <c r="C1474" i="1"/>
  <c r="J1474" i="1" s="1"/>
  <c r="G1473" i="1"/>
  <c r="D1473" i="1"/>
  <c r="C1473" i="1"/>
  <c r="H1472" i="1"/>
  <c r="G1472" i="1"/>
  <c r="D1472" i="1"/>
  <c r="C1472" i="1"/>
  <c r="J1472" i="1" s="1"/>
  <c r="D1471" i="1"/>
  <c r="J1471" i="1" s="1"/>
  <c r="C1471" i="1"/>
  <c r="D1470" i="1"/>
  <c r="C1470" i="1"/>
  <c r="H1470" i="1" s="1"/>
  <c r="C1469" i="1"/>
  <c r="D1468" i="1"/>
  <c r="H1468" i="1" s="1"/>
  <c r="C1468" i="1"/>
  <c r="D1467" i="1"/>
  <c r="C1467" i="1"/>
  <c r="J1467" i="1" s="1"/>
  <c r="D1466" i="1"/>
  <c r="C1466" i="1"/>
  <c r="J1466" i="1" s="1"/>
  <c r="D1465" i="1"/>
  <c r="G1465" i="1" s="1"/>
  <c r="C1465" i="1"/>
  <c r="D1464" i="1"/>
  <c r="H1464" i="1" s="1"/>
  <c r="C1464" i="1"/>
  <c r="D1463" i="1"/>
  <c r="C1463" i="1"/>
  <c r="J1463" i="1" s="1"/>
  <c r="D1462" i="1"/>
  <c r="C1462" i="1"/>
  <c r="J1462" i="1" s="1"/>
  <c r="D1461" i="1"/>
  <c r="C1461" i="1"/>
  <c r="H1461" i="1" s="1"/>
  <c r="D1460" i="1"/>
  <c r="C1460" i="1"/>
  <c r="G1460" i="1" s="1"/>
  <c r="H1459" i="1"/>
  <c r="D1459" i="1"/>
  <c r="C1459" i="1"/>
  <c r="J1459" i="1" s="1"/>
  <c r="D1458" i="1"/>
  <c r="C1458" i="1"/>
  <c r="D1457" i="1"/>
  <c r="C1457" i="1"/>
  <c r="J1457" i="1" s="1"/>
  <c r="G1456" i="1"/>
  <c r="D1456" i="1"/>
  <c r="C1456" i="1"/>
  <c r="D1455" i="1"/>
  <c r="G1455" i="1" s="1"/>
  <c r="C1455" i="1"/>
  <c r="C1454" i="1"/>
  <c r="D1452" i="1"/>
  <c r="C1452" i="1"/>
  <c r="D1451" i="1"/>
  <c r="C1451" i="1"/>
  <c r="D1450" i="1"/>
  <c r="C1450" i="1"/>
  <c r="G1450" i="1" s="1"/>
  <c r="D1449" i="1"/>
  <c r="C1449" i="1"/>
  <c r="J1449" i="1" s="1"/>
  <c r="D1448" i="1"/>
  <c r="C1448" i="1"/>
  <c r="J1448" i="1" s="1"/>
  <c r="D1447" i="1"/>
  <c r="C1447" i="1"/>
  <c r="D1446" i="1"/>
  <c r="C1446" i="1"/>
  <c r="G1446" i="1" s="1"/>
  <c r="D1445" i="1"/>
  <c r="C1445" i="1"/>
  <c r="G1445" i="1" s="1"/>
  <c r="D1444" i="1"/>
  <c r="C1444" i="1"/>
  <c r="G1444" i="1" s="1"/>
  <c r="J1443" i="1"/>
  <c r="D1443" i="1"/>
  <c r="C1443" i="1"/>
  <c r="H1443" i="1" s="1"/>
  <c r="D1442" i="1"/>
  <c r="C1442" i="1"/>
  <c r="D1441" i="1"/>
  <c r="C1441" i="1"/>
  <c r="G1441" i="1" s="1"/>
  <c r="D1440" i="1"/>
  <c r="C1440" i="1"/>
  <c r="G1440" i="1" s="1"/>
  <c r="D1439" i="1"/>
  <c r="C1439"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D1424" i="1"/>
  <c r="D1423" i="1"/>
  <c r="G1422" i="1"/>
  <c r="D1422" i="1"/>
  <c r="H1422" i="1" s="1"/>
  <c r="C1422" i="1"/>
  <c r="G1421" i="1"/>
  <c r="D1421" i="1"/>
  <c r="H1421" i="1" s="1"/>
  <c r="C1421"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D1411" i="1"/>
  <c r="H1411" i="1" s="1"/>
  <c r="C1411" i="1"/>
  <c r="G1410" i="1"/>
  <c r="D1410" i="1"/>
  <c r="H1410" i="1" s="1"/>
  <c r="C1410" i="1"/>
  <c r="D1409"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G1387" i="1"/>
  <c r="D1387" i="1"/>
  <c r="H1387" i="1" s="1"/>
  <c r="C1387" i="1"/>
  <c r="G1386" i="1"/>
  <c r="D1386" i="1"/>
  <c r="H1386" i="1" s="1"/>
  <c r="C1386" i="1"/>
  <c r="G1385" i="1"/>
  <c r="D1385" i="1"/>
  <c r="H1385" i="1" s="1"/>
  <c r="C1385" i="1"/>
  <c r="G1384" i="1"/>
  <c r="D1384" i="1"/>
  <c r="H1384" i="1" s="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G1346" i="1"/>
  <c r="D1346" i="1"/>
  <c r="C1346" i="1"/>
  <c r="H1345" i="1"/>
  <c r="D1345" i="1"/>
  <c r="G1345" i="1" s="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9" i="1"/>
  <c r="D1329" i="1"/>
  <c r="H1329" i="1" s="1"/>
  <c r="D1328" i="1"/>
  <c r="C1328" i="1"/>
  <c r="D1327" i="1"/>
  <c r="C1327" i="1"/>
  <c r="D1326" i="1"/>
  <c r="C1326" i="1"/>
  <c r="D1325" i="1"/>
  <c r="C1325" i="1"/>
  <c r="D1324" i="1"/>
  <c r="C1324" i="1"/>
  <c r="D1323" i="1"/>
  <c r="C1323" i="1"/>
  <c r="D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3" i="1"/>
  <c r="G1243" i="1"/>
  <c r="D1243" i="1"/>
  <c r="C1243" i="1"/>
  <c r="H1242" i="1"/>
  <c r="G1242" i="1"/>
  <c r="D1242" i="1"/>
  <c r="C1242" i="1"/>
  <c r="H1241" i="1"/>
  <c r="G1241" i="1"/>
  <c r="D1241" i="1"/>
  <c r="C1241" i="1"/>
  <c r="G1240" i="1"/>
  <c r="D1240" i="1"/>
  <c r="H1240" i="1" s="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G1228" i="1" s="1"/>
  <c r="C1228" i="1"/>
  <c r="C1227" i="1"/>
  <c r="H1226" i="1"/>
  <c r="G1226" i="1"/>
  <c r="D1226" i="1"/>
  <c r="C1226" i="1"/>
  <c r="H1225" i="1"/>
  <c r="G1225" i="1"/>
  <c r="D1225" i="1"/>
  <c r="C1225" i="1"/>
  <c r="H1224" i="1"/>
  <c r="G1224" i="1"/>
  <c r="D1224" i="1"/>
  <c r="C1224" i="1"/>
  <c r="D1223" i="1"/>
  <c r="D1221" i="1"/>
  <c r="C1221" i="1"/>
  <c r="D1220" i="1"/>
  <c r="C1220" i="1"/>
  <c r="D1219" i="1"/>
  <c r="C1219" i="1"/>
  <c r="D1218" i="1"/>
  <c r="C1218" i="1"/>
  <c r="D1217" i="1"/>
  <c r="C1217" i="1"/>
  <c r="D1216" i="1"/>
  <c r="G1216" i="1" s="1"/>
  <c r="C1216" i="1"/>
  <c r="D1215" i="1"/>
  <c r="G1215" i="1" s="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2" i="1"/>
  <c r="H1182" i="1" s="1"/>
  <c r="C1182" i="1"/>
  <c r="G1181" i="1"/>
  <c r="D1181" i="1"/>
  <c r="H1181" i="1" s="1"/>
  <c r="C1181" i="1"/>
  <c r="D1180" i="1"/>
  <c r="H1180" i="1" s="1"/>
  <c r="C1180" i="1"/>
  <c r="G1179" i="1"/>
  <c r="D1179" i="1"/>
  <c r="H1179" i="1" s="1"/>
  <c r="C1179" i="1"/>
  <c r="D1178" i="1"/>
  <c r="H1178" i="1" s="1"/>
  <c r="C1178" i="1"/>
  <c r="G1177" i="1"/>
  <c r="D1177" i="1"/>
  <c r="H1177" i="1" s="1"/>
  <c r="C1177" i="1"/>
  <c r="D1176" i="1"/>
  <c r="H1176" i="1" s="1"/>
  <c r="C1176" i="1"/>
  <c r="D1175" i="1"/>
  <c r="H1174" i="1"/>
  <c r="D1174" i="1"/>
  <c r="G1174" i="1" s="1"/>
  <c r="C1174" i="1"/>
  <c r="D1173" i="1"/>
  <c r="G1173" i="1" s="1"/>
  <c r="C1173" i="1"/>
  <c r="H1172" i="1"/>
  <c r="D1172" i="1"/>
  <c r="G1172" i="1" s="1"/>
  <c r="C1172" i="1"/>
  <c r="D1171" i="1"/>
  <c r="G1171" i="1" s="1"/>
  <c r="C1171" i="1"/>
  <c r="H1170" i="1"/>
  <c r="D1170" i="1"/>
  <c r="G1170" i="1" s="1"/>
  <c r="C1170" i="1"/>
  <c r="D1169" i="1"/>
  <c r="G1169" i="1" s="1"/>
  <c r="C1169" i="1"/>
  <c r="H1168" i="1"/>
  <c r="D1168" i="1"/>
  <c r="G1168" i="1" s="1"/>
  <c r="C1168" i="1"/>
  <c r="D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G1160" i="1"/>
  <c r="D1160" i="1"/>
  <c r="H1160" i="1" s="1"/>
  <c r="C1160" i="1"/>
  <c r="H1159" i="1"/>
  <c r="G1159" i="1"/>
  <c r="D1159" i="1"/>
  <c r="C1159" i="1"/>
  <c r="H1158" i="1"/>
  <c r="G1158" i="1"/>
  <c r="D1158" i="1"/>
  <c r="C1158" i="1"/>
  <c r="D1156" i="1"/>
  <c r="G1156" i="1" s="1"/>
  <c r="C1156" i="1"/>
  <c r="D1155" i="1"/>
  <c r="G1155" i="1" s="1"/>
  <c r="C1155" i="1"/>
  <c r="G1151" i="1"/>
  <c r="D1151" i="1"/>
  <c r="H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D1139" i="1"/>
  <c r="G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D1124" i="1"/>
  <c r="G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4" i="1"/>
  <c r="G1064" i="1" s="1"/>
  <c r="C1064" i="1"/>
  <c r="H1063" i="1"/>
  <c r="D1063" i="1"/>
  <c r="G1063" i="1" s="1"/>
  <c r="C1063"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G1032" i="1"/>
  <c r="D1032" i="1"/>
  <c r="H1032" i="1" s="1"/>
  <c r="C1032" i="1"/>
  <c r="H1031" i="1"/>
  <c r="G1031" i="1"/>
  <c r="D1031" i="1"/>
  <c r="C1031" i="1"/>
  <c r="D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D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D996" i="1"/>
  <c r="H996" i="1" s="1"/>
  <c r="C996" i="1"/>
  <c r="D995" i="1"/>
  <c r="H995" i="1" s="1"/>
  <c r="C995" i="1"/>
  <c r="D994" i="1"/>
  <c r="H994" i="1" s="1"/>
  <c r="C994" i="1"/>
  <c r="D993" i="1"/>
  <c r="H993" i="1" s="1"/>
  <c r="C993" i="1"/>
  <c r="D992" i="1"/>
  <c r="H992" i="1" s="1"/>
  <c r="C992" i="1"/>
  <c r="C991" i="1"/>
  <c r="H989" i="1"/>
  <c r="D989" i="1"/>
  <c r="G989" i="1" s="1"/>
  <c r="C989" i="1"/>
  <c r="H988" i="1"/>
  <c r="D988" i="1"/>
  <c r="G988" i="1" s="1"/>
  <c r="C988" i="1"/>
  <c r="H987" i="1"/>
  <c r="D987" i="1"/>
  <c r="G987" i="1" s="1"/>
  <c r="C987" i="1"/>
  <c r="H986" i="1"/>
  <c r="D986" i="1"/>
  <c r="G986" i="1" s="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C645" i="1"/>
  <c r="H644" i="1"/>
  <c r="G644" i="1"/>
  <c r="D644" i="1"/>
  <c r="C644" i="1"/>
  <c r="H643" i="1"/>
  <c r="G643" i="1"/>
  <c r="D643" i="1"/>
  <c r="C643" i="1"/>
  <c r="H642" i="1"/>
  <c r="D642" i="1"/>
  <c r="G642" i="1" s="1"/>
  <c r="C642" i="1"/>
  <c r="H641" i="1"/>
  <c r="G641" i="1"/>
  <c r="D641" i="1"/>
  <c r="C641" i="1"/>
  <c r="D637" i="1"/>
  <c r="H632" i="1"/>
  <c r="D632" i="1"/>
  <c r="G632" i="1" s="1"/>
  <c r="C632" i="1"/>
  <c r="H631" i="1"/>
  <c r="D631" i="1"/>
  <c r="G631" i="1" s="1"/>
  <c r="C631" i="1"/>
  <c r="D628" i="1"/>
  <c r="C628" i="1"/>
  <c r="D627" i="1"/>
  <c r="C627" i="1"/>
  <c r="D626" i="1"/>
  <c r="C626" i="1"/>
  <c r="D625" i="1"/>
  <c r="C625" i="1"/>
  <c r="D624" i="1"/>
  <c r="C624" i="1"/>
  <c r="D623" i="1"/>
  <c r="C623" i="1"/>
  <c r="D622" i="1"/>
  <c r="C622" i="1"/>
  <c r="D621" i="1"/>
  <c r="C621"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D587" i="1"/>
  <c r="G586" i="1"/>
  <c r="D586" i="1"/>
  <c r="H586" i="1" s="1"/>
  <c r="C586" i="1"/>
  <c r="D585" i="1"/>
  <c r="H585" i="1" s="1"/>
  <c r="C585" i="1"/>
  <c r="G584" i="1"/>
  <c r="D584" i="1"/>
  <c r="H584" i="1" s="1"/>
  <c r="C584" i="1"/>
  <c r="D583" i="1"/>
  <c r="H583" i="1" s="1"/>
  <c r="C583" i="1"/>
  <c r="G582" i="1"/>
  <c r="D582" i="1"/>
  <c r="H582" i="1" s="1"/>
  <c r="C582" i="1"/>
  <c r="D581" i="1"/>
  <c r="H581" i="1" s="1"/>
  <c r="C581" i="1"/>
  <c r="G580" i="1"/>
  <c r="D580" i="1"/>
  <c r="H580" i="1" s="1"/>
  <c r="C580" i="1"/>
  <c r="D579" i="1"/>
  <c r="D578" i="1"/>
  <c r="C578" i="1"/>
  <c r="D577" i="1"/>
  <c r="C577" i="1"/>
  <c r="D576" i="1"/>
  <c r="C576" i="1"/>
  <c r="D575" i="1"/>
  <c r="C575" i="1"/>
  <c r="D574"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D565" i="1"/>
  <c r="D564" i="1"/>
  <c r="H564" i="1" s="1"/>
  <c r="C564" i="1"/>
  <c r="G563" i="1"/>
  <c r="D563" i="1"/>
  <c r="H563" i="1" s="1"/>
  <c r="C563" i="1"/>
  <c r="D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D536" i="1"/>
  <c r="H536" i="1" s="1"/>
  <c r="C536" i="1"/>
  <c r="G535" i="1"/>
  <c r="D535" i="1"/>
  <c r="H535" i="1" s="1"/>
  <c r="C535" i="1"/>
  <c r="D534" i="1"/>
  <c r="H534" i="1" s="1"/>
  <c r="C534" i="1"/>
  <c r="G533" i="1"/>
  <c r="D533" i="1"/>
  <c r="H533" i="1" s="1"/>
  <c r="C533" i="1"/>
  <c r="D532" i="1"/>
  <c r="D531" i="1"/>
  <c r="C531" i="1"/>
  <c r="D530" i="1"/>
  <c r="C530" i="1"/>
  <c r="D529" i="1"/>
  <c r="H528" i="1"/>
  <c r="G528" i="1"/>
  <c r="D528" i="1"/>
  <c r="C528" i="1"/>
  <c r="H527" i="1"/>
  <c r="G527" i="1"/>
  <c r="D527" i="1"/>
  <c r="C527" i="1"/>
  <c r="H526" i="1"/>
  <c r="G526" i="1"/>
  <c r="D526" i="1"/>
  <c r="C526" i="1"/>
  <c r="H525" i="1"/>
  <c r="G525" i="1"/>
  <c r="D525" i="1"/>
  <c r="C525" i="1"/>
  <c r="H524" i="1"/>
  <c r="G524" i="1"/>
  <c r="D524" i="1"/>
  <c r="C524" i="1"/>
  <c r="D523" i="1"/>
  <c r="D522" i="1"/>
  <c r="D521" i="1"/>
  <c r="H521" i="1" s="1"/>
  <c r="C521" i="1"/>
  <c r="G520" i="1"/>
  <c r="D520" i="1"/>
  <c r="H520" i="1" s="1"/>
  <c r="C520" i="1"/>
  <c r="D519" i="1"/>
  <c r="H519" i="1" s="1"/>
  <c r="C519" i="1"/>
  <c r="G518" i="1"/>
  <c r="D518" i="1"/>
  <c r="H518" i="1" s="1"/>
  <c r="C518" i="1"/>
  <c r="D517" i="1"/>
  <c r="H517" i="1" s="1"/>
  <c r="C517" i="1"/>
  <c r="G516" i="1"/>
  <c r="D516" i="1"/>
  <c r="H516" i="1" s="1"/>
  <c r="C516" i="1"/>
  <c r="D515" i="1"/>
  <c r="H515" i="1" s="1"/>
  <c r="C515" i="1"/>
  <c r="G514" i="1"/>
  <c r="D514" i="1"/>
  <c r="H514" i="1" s="1"/>
  <c r="C514" i="1"/>
  <c r="D513" i="1"/>
  <c r="H513" i="1" s="1"/>
  <c r="C513" i="1"/>
  <c r="G512" i="1"/>
  <c r="D512" i="1"/>
  <c r="H512" i="1" s="1"/>
  <c r="C512" i="1"/>
  <c r="D511" i="1"/>
  <c r="H511" i="1" s="1"/>
  <c r="C511" i="1"/>
  <c r="G510" i="1"/>
  <c r="D510" i="1"/>
  <c r="H510" i="1" s="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D466" i="1"/>
  <c r="D465" i="1"/>
  <c r="C465" i="1"/>
  <c r="D464" i="1"/>
  <c r="C464" i="1"/>
  <c r="D463" i="1"/>
  <c r="C463" i="1"/>
  <c r="D462" i="1"/>
  <c r="C462" i="1"/>
  <c r="D461" i="1"/>
  <c r="C461" i="1"/>
  <c r="D460" i="1"/>
  <c r="H459" i="1"/>
  <c r="G459" i="1"/>
  <c r="D459" i="1"/>
  <c r="C459" i="1"/>
  <c r="H458" i="1"/>
  <c r="G458" i="1"/>
  <c r="D458" i="1"/>
  <c r="C458" i="1"/>
  <c r="H457" i="1"/>
  <c r="G457" i="1"/>
  <c r="D457" i="1"/>
  <c r="C457" i="1"/>
  <c r="H456" i="1"/>
  <c r="D456" i="1"/>
  <c r="G456" i="1" s="1"/>
  <c r="C456" i="1"/>
  <c r="H455" i="1"/>
  <c r="G455" i="1"/>
  <c r="D455" i="1"/>
  <c r="C455" i="1"/>
  <c r="H454" i="1"/>
  <c r="D454" i="1"/>
  <c r="G454" i="1" s="1"/>
  <c r="C454" i="1"/>
  <c r="D453" i="1"/>
  <c r="H452" i="1"/>
  <c r="G452" i="1"/>
  <c r="D452" i="1"/>
  <c r="C452" i="1"/>
  <c r="H451" i="1"/>
  <c r="G451" i="1"/>
  <c r="D451" i="1"/>
  <c r="C451" i="1"/>
  <c r="H450" i="1"/>
  <c r="G450" i="1"/>
  <c r="D450" i="1"/>
  <c r="C450" i="1"/>
  <c r="D449" i="1"/>
  <c r="G448" i="1"/>
  <c r="D448" i="1"/>
  <c r="H448" i="1" s="1"/>
  <c r="C448" i="1"/>
  <c r="D447" i="1"/>
  <c r="H447" i="1" s="1"/>
  <c r="C447" i="1"/>
  <c r="G446" i="1"/>
  <c r="D446" i="1"/>
  <c r="H446" i="1" s="1"/>
  <c r="C446" i="1"/>
  <c r="D445" i="1"/>
  <c r="H445" i="1" s="1"/>
  <c r="C445" i="1"/>
  <c r="G444" i="1"/>
  <c r="D444" i="1"/>
  <c r="H444" i="1" s="1"/>
  <c r="C444" i="1"/>
  <c r="D443" i="1"/>
  <c r="H443" i="1" s="1"/>
  <c r="C443" i="1"/>
  <c r="G442" i="1"/>
  <c r="D442" i="1"/>
  <c r="H442" i="1" s="1"/>
  <c r="C442" i="1"/>
  <c r="D441" i="1"/>
  <c r="H441" i="1" s="1"/>
  <c r="C441" i="1"/>
  <c r="G440" i="1"/>
  <c r="D440" i="1"/>
  <c r="H440" i="1" s="1"/>
  <c r="C440" i="1"/>
  <c r="D439" i="1"/>
  <c r="H439" i="1" s="1"/>
  <c r="C439" i="1"/>
  <c r="G438" i="1"/>
  <c r="D438" i="1"/>
  <c r="H438" i="1" s="1"/>
  <c r="C438" i="1"/>
  <c r="D437" i="1"/>
  <c r="H437" i="1" s="1"/>
  <c r="C437" i="1"/>
  <c r="G436" i="1"/>
  <c r="D436" i="1"/>
  <c r="H436" i="1" s="1"/>
  <c r="C436" i="1"/>
  <c r="D435" i="1"/>
  <c r="H435" i="1" s="1"/>
  <c r="C435" i="1"/>
  <c r="G434" i="1"/>
  <c r="D434" i="1"/>
  <c r="H434" i="1" s="1"/>
  <c r="C434" i="1"/>
  <c r="D433" i="1"/>
  <c r="H433" i="1" s="1"/>
  <c r="C433" i="1"/>
  <c r="G432" i="1"/>
  <c r="D432" i="1"/>
  <c r="H432" i="1" s="1"/>
  <c r="C432" i="1"/>
  <c r="D431" i="1"/>
  <c r="H431" i="1" s="1"/>
  <c r="C431" i="1"/>
  <c r="G430" i="1"/>
  <c r="D430" i="1"/>
  <c r="H430" i="1" s="1"/>
  <c r="C430" i="1"/>
  <c r="D429" i="1"/>
  <c r="H429" i="1" s="1"/>
  <c r="C429" i="1"/>
  <c r="G428" i="1"/>
  <c r="D428" i="1"/>
  <c r="H428" i="1" s="1"/>
  <c r="C428" i="1"/>
  <c r="D427" i="1"/>
  <c r="H427" i="1" s="1"/>
  <c r="C427" i="1"/>
  <c r="G426" i="1"/>
  <c r="D426" i="1"/>
  <c r="H426" i="1" s="1"/>
  <c r="C426" i="1"/>
  <c r="D425" i="1"/>
  <c r="H425" i="1" s="1"/>
  <c r="C425" i="1"/>
  <c r="G424" i="1"/>
  <c r="D424" i="1"/>
  <c r="H424" i="1" s="1"/>
  <c r="C424" i="1"/>
  <c r="D423" i="1"/>
  <c r="H423" i="1" s="1"/>
  <c r="C423" i="1"/>
  <c r="G422" i="1"/>
  <c r="D422" i="1"/>
  <c r="H422" i="1" s="1"/>
  <c r="C422" i="1"/>
  <c r="D421" i="1"/>
  <c r="H421" i="1" s="1"/>
  <c r="C421" i="1"/>
  <c r="G420" i="1"/>
  <c r="D420" i="1"/>
  <c r="H420" i="1" s="1"/>
  <c r="C420" i="1"/>
  <c r="D419" i="1"/>
  <c r="H419" i="1" s="1"/>
  <c r="C419" i="1"/>
  <c r="G418" i="1"/>
  <c r="D418" i="1"/>
  <c r="H418" i="1" s="1"/>
  <c r="C418" i="1"/>
  <c r="D417" i="1"/>
  <c r="H417" i="1" s="1"/>
  <c r="C417" i="1"/>
  <c r="G416" i="1"/>
  <c r="D416" i="1"/>
  <c r="H416" i="1" s="1"/>
  <c r="C416" i="1"/>
  <c r="H413" i="1"/>
  <c r="D413" i="1"/>
  <c r="G413" i="1" s="1"/>
  <c r="C413" i="1"/>
  <c r="D412" i="1"/>
  <c r="D411" i="1"/>
  <c r="H411" i="1" s="1"/>
  <c r="C411" i="1"/>
  <c r="D406" i="1"/>
  <c r="H406" i="1" s="1"/>
  <c r="C406" i="1"/>
  <c r="D405" i="1"/>
  <c r="H405" i="1" s="1"/>
  <c r="C405" i="1"/>
  <c r="D404" i="1"/>
  <c r="H404" i="1" s="1"/>
  <c r="C404" i="1"/>
  <c r="D401" i="1"/>
  <c r="C401" i="1"/>
  <c r="D400" i="1"/>
  <c r="C400" i="1"/>
  <c r="D399" i="1"/>
  <c r="C399" i="1"/>
  <c r="D398" i="1"/>
  <c r="C398" i="1"/>
  <c r="D397" i="1"/>
  <c r="H396" i="1"/>
  <c r="D396" i="1"/>
  <c r="G396" i="1" s="1"/>
  <c r="C396" i="1"/>
  <c r="D395" i="1"/>
  <c r="H394" i="1"/>
  <c r="G394" i="1"/>
  <c r="D394" i="1"/>
  <c r="C394" i="1"/>
  <c r="H393" i="1"/>
  <c r="G393" i="1"/>
  <c r="D393" i="1"/>
  <c r="C393" i="1"/>
  <c r="D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H377" i="1"/>
  <c r="D377" i="1"/>
  <c r="G377" i="1" s="1"/>
  <c r="C377" i="1"/>
  <c r="H376" i="1"/>
  <c r="D376" i="1"/>
  <c r="G376" i="1" s="1"/>
  <c r="C376" i="1"/>
  <c r="H375" i="1"/>
  <c r="D375" i="1"/>
  <c r="G375" i="1" s="1"/>
  <c r="C375" i="1"/>
  <c r="H374" i="1"/>
  <c r="D374" i="1"/>
  <c r="G374" i="1" s="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C364" i="1"/>
  <c r="H363" i="1"/>
  <c r="G363" i="1"/>
  <c r="D363" i="1"/>
  <c r="C363" i="1"/>
  <c r="H362" i="1"/>
  <c r="G362" i="1"/>
  <c r="D362" i="1"/>
  <c r="C362" i="1"/>
  <c r="H361" i="1"/>
  <c r="G361" i="1"/>
  <c r="D361" i="1"/>
  <c r="C361" i="1"/>
  <c r="H360" i="1"/>
  <c r="G360" i="1"/>
  <c r="D360" i="1"/>
  <c r="C360" i="1"/>
  <c r="D359" i="1"/>
  <c r="D357" i="1"/>
  <c r="H357" i="1" s="1"/>
  <c r="C357" i="1"/>
  <c r="G356" i="1"/>
  <c r="D356" i="1"/>
  <c r="H356" i="1" s="1"/>
  <c r="C356" i="1"/>
  <c r="D355" i="1"/>
  <c r="H355" i="1" s="1"/>
  <c r="C355" i="1"/>
  <c r="G354" i="1"/>
  <c r="D354" i="1"/>
  <c r="H354" i="1" s="1"/>
  <c r="C354" i="1"/>
  <c r="D353" i="1"/>
  <c r="H353" i="1" s="1"/>
  <c r="C353" i="1"/>
  <c r="G352" i="1"/>
  <c r="D352" i="1"/>
  <c r="H352" i="1" s="1"/>
  <c r="C352" i="1"/>
  <c r="D351" i="1"/>
  <c r="H351" i="1" s="1"/>
  <c r="C351" i="1"/>
  <c r="G350" i="1"/>
  <c r="D350" i="1"/>
  <c r="H350" i="1" s="1"/>
  <c r="C350" i="1"/>
  <c r="D349" i="1"/>
  <c r="H349" i="1" s="1"/>
  <c r="C349" i="1"/>
  <c r="G348" i="1"/>
  <c r="D348" i="1"/>
  <c r="H348" i="1" s="1"/>
  <c r="C348" i="1"/>
  <c r="D347" i="1"/>
  <c r="H347" i="1" s="1"/>
  <c r="C347" i="1"/>
  <c r="D346" i="1"/>
  <c r="H344" i="1"/>
  <c r="D344" i="1"/>
  <c r="G344" i="1" s="1"/>
  <c r="C344" i="1"/>
  <c r="D343" i="1"/>
  <c r="H342" i="1"/>
  <c r="G342" i="1"/>
  <c r="D342" i="1"/>
  <c r="C342" i="1"/>
  <c r="H341" i="1"/>
  <c r="G341" i="1"/>
  <c r="D341" i="1"/>
  <c r="C341" i="1"/>
  <c r="H340" i="1"/>
  <c r="G340" i="1"/>
  <c r="D340" i="1"/>
  <c r="C340" i="1"/>
  <c r="D339" i="1"/>
  <c r="D338" i="1"/>
  <c r="H338" i="1" s="1"/>
  <c r="C338" i="1"/>
  <c r="G337" i="1"/>
  <c r="D337" i="1"/>
  <c r="H337" i="1" s="1"/>
  <c r="C337" i="1"/>
  <c r="D336" i="1"/>
  <c r="H336" i="1" s="1"/>
  <c r="C336" i="1"/>
  <c r="G335" i="1"/>
  <c r="D335" i="1"/>
  <c r="H335" i="1" s="1"/>
  <c r="C335" i="1"/>
  <c r="D334" i="1"/>
  <c r="H334" i="1" s="1"/>
  <c r="C334" i="1"/>
  <c r="G333" i="1"/>
  <c r="D333" i="1"/>
  <c r="H333" i="1" s="1"/>
  <c r="C333" i="1"/>
  <c r="D332" i="1"/>
  <c r="H332" i="1" s="1"/>
  <c r="C332" i="1"/>
  <c r="G331" i="1"/>
  <c r="D331" i="1"/>
  <c r="H331" i="1" s="1"/>
  <c r="C331" i="1"/>
  <c r="D330" i="1"/>
  <c r="H330" i="1" s="1"/>
  <c r="C330" i="1"/>
  <c r="G329" i="1"/>
  <c r="D329" i="1"/>
  <c r="H329" i="1" s="1"/>
  <c r="C329" i="1"/>
  <c r="D328" i="1"/>
  <c r="H328" i="1" s="1"/>
  <c r="C328" i="1"/>
  <c r="G327" i="1"/>
  <c r="D327" i="1"/>
  <c r="H327" i="1" s="1"/>
  <c r="C327" i="1"/>
  <c r="D326" i="1"/>
  <c r="H326" i="1" s="1"/>
  <c r="C326" i="1"/>
  <c r="G325" i="1"/>
  <c r="D325" i="1"/>
  <c r="H325" i="1" s="1"/>
  <c r="C325" i="1"/>
  <c r="D324" i="1"/>
  <c r="H324" i="1" s="1"/>
  <c r="C324" i="1"/>
  <c r="G323" i="1"/>
  <c r="D323" i="1"/>
  <c r="H323" i="1" s="1"/>
  <c r="C323" i="1"/>
  <c r="D322" i="1"/>
  <c r="H322" i="1" s="1"/>
  <c r="C322" i="1"/>
  <c r="G321" i="1"/>
  <c r="D321" i="1"/>
  <c r="H321" i="1" s="1"/>
  <c r="C321" i="1"/>
  <c r="D320" i="1"/>
  <c r="H320" i="1" s="1"/>
  <c r="C320" i="1"/>
  <c r="G319" i="1"/>
  <c r="D319" i="1"/>
  <c r="H319" i="1" s="1"/>
  <c r="C319" i="1"/>
  <c r="D318" i="1"/>
  <c r="H318" i="1" s="1"/>
  <c r="C318" i="1"/>
  <c r="G317" i="1"/>
  <c r="D317" i="1"/>
  <c r="H317" i="1" s="1"/>
  <c r="C317" i="1"/>
  <c r="D316" i="1"/>
  <c r="H316" i="1" s="1"/>
  <c r="C316" i="1"/>
  <c r="G315" i="1"/>
  <c r="D315" i="1"/>
  <c r="H315" i="1" s="1"/>
  <c r="C315" i="1"/>
  <c r="D314" i="1"/>
  <c r="H314" i="1" s="1"/>
  <c r="C314" i="1"/>
  <c r="G313" i="1"/>
  <c r="D313" i="1"/>
  <c r="H313" i="1" s="1"/>
  <c r="C313" i="1"/>
  <c r="D312" i="1"/>
  <c r="D311" i="1"/>
  <c r="C311" i="1"/>
  <c r="D310" i="1"/>
  <c r="C310" i="1"/>
  <c r="D309" i="1"/>
  <c r="C309" i="1"/>
  <c r="D308" i="1"/>
  <c r="C308" i="1"/>
  <c r="D307" i="1"/>
  <c r="C307" i="1"/>
  <c r="D306"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D299" i="1"/>
  <c r="H298" i="1"/>
  <c r="G298" i="1"/>
  <c r="D298" i="1"/>
  <c r="C298" i="1"/>
  <c r="H297" i="1"/>
  <c r="G297" i="1"/>
  <c r="D297" i="1"/>
  <c r="C297" i="1"/>
  <c r="H296" i="1"/>
  <c r="G296" i="1"/>
  <c r="D296" i="1"/>
  <c r="C296" i="1"/>
  <c r="H295" i="1"/>
  <c r="G295" i="1"/>
  <c r="D295" i="1"/>
  <c r="C295" i="1"/>
  <c r="D294" i="1"/>
  <c r="D292" i="1"/>
  <c r="C292" i="1"/>
  <c r="D291" i="1"/>
  <c r="C291" i="1"/>
  <c r="D290" i="1"/>
  <c r="C290" i="1"/>
  <c r="D289" i="1"/>
  <c r="C289" i="1"/>
  <c r="D288" i="1"/>
  <c r="C288" i="1"/>
  <c r="D284" i="1"/>
  <c r="D283" i="1"/>
  <c r="C283" i="1"/>
  <c r="D282" i="1"/>
  <c r="C282" i="1"/>
  <c r="D281" i="1"/>
  <c r="C281" i="1"/>
  <c r="D280" i="1"/>
  <c r="G280" i="1" s="1"/>
  <c r="C280" i="1"/>
  <c r="H279" i="1"/>
  <c r="D279" i="1"/>
  <c r="G279" i="1" s="1"/>
  <c r="C279" i="1"/>
  <c r="D278" i="1"/>
  <c r="G278" i="1" s="1"/>
  <c r="C278" i="1"/>
  <c r="H277" i="1"/>
  <c r="D277" i="1"/>
  <c r="G277" i="1" s="1"/>
  <c r="C277" i="1"/>
  <c r="D276" i="1"/>
  <c r="G276" i="1" s="1"/>
  <c r="C276" i="1"/>
  <c r="H275" i="1"/>
  <c r="D275" i="1"/>
  <c r="G275" i="1" s="1"/>
  <c r="C275" i="1"/>
  <c r="D274" i="1"/>
  <c r="G274" i="1" s="1"/>
  <c r="C274" i="1"/>
  <c r="H273" i="1"/>
  <c r="D273" i="1"/>
  <c r="G273" i="1" s="1"/>
  <c r="C273" i="1"/>
  <c r="D272" i="1"/>
  <c r="G272" i="1" s="1"/>
  <c r="C272" i="1"/>
  <c r="H271" i="1"/>
  <c r="D271" i="1"/>
  <c r="G271" i="1" s="1"/>
  <c r="C271" i="1"/>
  <c r="D270" i="1"/>
  <c r="G270" i="1" s="1"/>
  <c r="C270" i="1"/>
  <c r="H269" i="1"/>
  <c r="D269" i="1"/>
  <c r="G269" i="1" s="1"/>
  <c r="C269" i="1"/>
  <c r="D268" i="1"/>
  <c r="G268" i="1" s="1"/>
  <c r="C268" i="1"/>
  <c r="H267" i="1"/>
  <c r="D267" i="1"/>
  <c r="G267" i="1" s="1"/>
  <c r="C267" i="1"/>
  <c r="D266" i="1"/>
  <c r="G266" i="1" s="1"/>
  <c r="C266" i="1"/>
  <c r="D265" i="1"/>
  <c r="H265" i="1" s="1"/>
  <c r="C265" i="1"/>
  <c r="D264" i="1"/>
  <c r="H263" i="1"/>
  <c r="G263" i="1"/>
  <c r="D263" i="1"/>
  <c r="C263" i="1"/>
  <c r="H262" i="1"/>
  <c r="G262" i="1"/>
  <c r="D262" i="1"/>
  <c r="C262" i="1"/>
  <c r="H261" i="1"/>
  <c r="G261" i="1"/>
  <c r="D261" i="1"/>
  <c r="C261" i="1"/>
  <c r="C260" i="1"/>
  <c r="H258" i="1"/>
  <c r="D258" i="1"/>
  <c r="G258" i="1" s="1"/>
  <c r="C258" i="1"/>
  <c r="D257" i="1"/>
  <c r="G257" i="1" s="1"/>
  <c r="C257" i="1"/>
  <c r="H256" i="1"/>
  <c r="D256" i="1"/>
  <c r="G256" i="1" s="1"/>
  <c r="C256" i="1"/>
  <c r="D255" i="1"/>
  <c r="G254" i="1"/>
  <c r="D254" i="1"/>
  <c r="H254" i="1" s="1"/>
  <c r="C254" i="1"/>
  <c r="G253" i="1"/>
  <c r="D253" i="1"/>
  <c r="H253" i="1" s="1"/>
  <c r="C253" i="1"/>
  <c r="G252" i="1"/>
  <c r="D252" i="1"/>
  <c r="H252" i="1" s="1"/>
  <c r="C252" i="1"/>
  <c r="G251" i="1"/>
  <c r="D251" i="1"/>
  <c r="H251" i="1" s="1"/>
  <c r="C251" i="1"/>
  <c r="G250" i="1"/>
  <c r="D250" i="1"/>
  <c r="H250" i="1" s="1"/>
  <c r="C250" i="1"/>
  <c r="D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D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H210" i="1"/>
  <c r="G210" i="1"/>
  <c r="D210" i="1"/>
  <c r="C210" i="1"/>
  <c r="H209" i="1"/>
  <c r="G209" i="1"/>
  <c r="D209" i="1"/>
  <c r="C209" i="1"/>
  <c r="H208" i="1"/>
  <c r="G208" i="1"/>
  <c r="D208" i="1"/>
  <c r="C208" i="1"/>
  <c r="H207" i="1"/>
  <c r="G207" i="1"/>
  <c r="D207" i="1"/>
  <c r="C207" i="1"/>
  <c r="D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C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D185" i="1"/>
  <c r="G185" i="1" s="1"/>
  <c r="C185" i="1"/>
  <c r="D184" i="1"/>
  <c r="G184" i="1" s="1"/>
  <c r="C184" i="1"/>
  <c r="H183" i="1"/>
  <c r="D183" i="1"/>
  <c r="G183" i="1" s="1"/>
  <c r="C183" i="1"/>
  <c r="H182" i="1"/>
  <c r="D182" i="1"/>
  <c r="G182" i="1" s="1"/>
  <c r="C182" i="1"/>
  <c r="D181" i="1"/>
  <c r="G181" i="1" s="1"/>
  <c r="C181" i="1"/>
  <c r="H180" i="1"/>
  <c r="D180" i="1"/>
  <c r="G180" i="1" s="1"/>
  <c r="C180" i="1"/>
  <c r="D179" i="1"/>
  <c r="G179" i="1" s="1"/>
  <c r="C179" i="1"/>
  <c r="H178" i="1"/>
  <c r="D178" i="1"/>
  <c r="G178" i="1" s="1"/>
  <c r="C178" i="1"/>
  <c r="H177" i="1"/>
  <c r="D177" i="1"/>
  <c r="G177" i="1" s="1"/>
  <c r="C177" i="1"/>
  <c r="H176" i="1"/>
  <c r="D176" i="1"/>
  <c r="G176" i="1" s="1"/>
  <c r="C176" i="1"/>
  <c r="D175" i="1"/>
  <c r="G175" i="1" s="1"/>
  <c r="C175" i="1"/>
  <c r="D174" i="1"/>
  <c r="G174" i="1" s="1"/>
  <c r="C174" i="1"/>
  <c r="D173" i="1"/>
  <c r="G173" i="1" s="1"/>
  <c r="C173" i="1"/>
  <c r="H172" i="1"/>
  <c r="D172" i="1"/>
  <c r="G172" i="1" s="1"/>
  <c r="C172" i="1"/>
  <c r="H171" i="1"/>
  <c r="D171" i="1"/>
  <c r="G171" i="1" s="1"/>
  <c r="C171" i="1"/>
  <c r="H170" i="1"/>
  <c r="D170" i="1"/>
  <c r="G170" i="1" s="1"/>
  <c r="C170" i="1"/>
  <c r="D169" i="1"/>
  <c r="G169" i="1" s="1"/>
  <c r="C169" i="1"/>
  <c r="H168" i="1"/>
  <c r="D168" i="1"/>
  <c r="G168" i="1" s="1"/>
  <c r="C168" i="1"/>
  <c r="H167" i="1"/>
  <c r="D167" i="1"/>
  <c r="G167" i="1" s="1"/>
  <c r="C167" i="1"/>
  <c r="D166" i="1"/>
  <c r="G166" i="1" s="1"/>
  <c r="C166" i="1"/>
  <c r="C165" i="1"/>
  <c r="H164" i="1"/>
  <c r="D164" i="1"/>
  <c r="G164" i="1" s="1"/>
  <c r="C164" i="1"/>
  <c r="H163" i="1"/>
  <c r="D163" i="1"/>
  <c r="G163" i="1" s="1"/>
  <c r="C163" i="1"/>
  <c r="H162" i="1"/>
  <c r="D162" i="1"/>
  <c r="G162" i="1" s="1"/>
  <c r="C162" i="1"/>
  <c r="H161" i="1"/>
  <c r="D161" i="1"/>
  <c r="G161" i="1" s="1"/>
  <c r="C161" i="1"/>
  <c r="C160" i="1"/>
  <c r="C159" i="1"/>
  <c r="H158" i="1"/>
  <c r="D158" i="1"/>
  <c r="G158" i="1" s="1"/>
  <c r="C158" i="1"/>
  <c r="D157" i="1"/>
  <c r="G157" i="1" s="1"/>
  <c r="C157" i="1"/>
  <c r="H156" i="1"/>
  <c r="D156" i="1"/>
  <c r="G156" i="1" s="1"/>
  <c r="C156" i="1"/>
  <c r="C155" i="1"/>
  <c r="H154" i="1"/>
  <c r="D154" i="1"/>
  <c r="G154" i="1" s="1"/>
  <c r="C154" i="1"/>
  <c r="H153" i="1"/>
  <c r="D153" i="1"/>
  <c r="G153" i="1" s="1"/>
  <c r="C153" i="1"/>
  <c r="H152" i="1"/>
  <c r="D152" i="1"/>
  <c r="G152" i="1" s="1"/>
  <c r="C152" i="1"/>
  <c r="H151" i="1"/>
  <c r="D151" i="1"/>
  <c r="G151" i="1" s="1"/>
  <c r="C151" i="1"/>
  <c r="H150" i="1"/>
  <c r="D150" i="1"/>
  <c r="G150" i="1" s="1"/>
  <c r="C150" i="1"/>
  <c r="D149" i="1"/>
  <c r="G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D135" i="1"/>
  <c r="H134" i="1"/>
  <c r="D134" i="1"/>
  <c r="G134" i="1" s="1"/>
  <c r="C134" i="1"/>
  <c r="H133" i="1"/>
  <c r="D133" i="1"/>
  <c r="G133" i="1" s="1"/>
  <c r="C133" i="1"/>
  <c r="H132" i="1"/>
  <c r="D132" i="1"/>
  <c r="G132" i="1" s="1"/>
  <c r="C132" i="1"/>
  <c r="H131" i="1"/>
  <c r="D131" i="1"/>
  <c r="G131" i="1" s="1"/>
  <c r="C131" i="1"/>
  <c r="C130" i="1"/>
  <c r="C129" i="1"/>
  <c r="H128" i="1"/>
  <c r="D128" i="1"/>
  <c r="G128" i="1" s="1"/>
  <c r="C128" i="1"/>
  <c r="H127" i="1"/>
  <c r="D127" i="1"/>
  <c r="G127" i="1" s="1"/>
  <c r="C127" i="1"/>
  <c r="H126" i="1"/>
  <c r="D126" i="1"/>
  <c r="G126" i="1" s="1"/>
  <c r="C126" i="1"/>
  <c r="D125" i="1"/>
  <c r="G125" i="1" s="1"/>
  <c r="C125" i="1"/>
  <c r="D124" i="1"/>
  <c r="G124" i="1" s="1"/>
  <c r="C124" i="1"/>
  <c r="H123" i="1"/>
  <c r="D123" i="1"/>
  <c r="G123" i="1" s="1"/>
  <c r="C123" i="1"/>
  <c r="H122" i="1"/>
  <c r="D122" i="1"/>
  <c r="G122" i="1" s="1"/>
  <c r="C122" i="1"/>
  <c r="D121" i="1"/>
  <c r="G121" i="1" s="1"/>
  <c r="C121"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D70" i="1"/>
  <c r="G70" i="1" s="1"/>
  <c r="C70" i="1"/>
  <c r="H69" i="1"/>
  <c r="D69" i="1"/>
  <c r="G69" i="1" s="1"/>
  <c r="C69" i="1"/>
  <c r="H68" i="1"/>
  <c r="D68" i="1"/>
  <c r="G68" i="1" s="1"/>
  <c r="C68" i="1"/>
  <c r="H67" i="1"/>
  <c r="D67" i="1"/>
  <c r="G67" i="1" s="1"/>
  <c r="C67" i="1"/>
  <c r="D66" i="1"/>
  <c r="G66" i="1" s="1"/>
  <c r="C66" i="1"/>
  <c r="H65" i="1"/>
  <c r="D65" i="1"/>
  <c r="G65" i="1" s="1"/>
  <c r="C65" i="1"/>
  <c r="D64" i="1"/>
  <c r="G64" i="1" s="1"/>
  <c r="C64" i="1"/>
  <c r="H63" i="1"/>
  <c r="D63" i="1"/>
  <c r="G63" i="1" s="1"/>
  <c r="C63" i="1"/>
  <c r="H62" i="1"/>
  <c r="D62" i="1"/>
  <c r="G62" i="1" s="1"/>
  <c r="C62" i="1"/>
  <c r="H61" i="1"/>
  <c r="D61" i="1"/>
  <c r="G61" i="1" s="1"/>
  <c r="C61" i="1"/>
  <c r="H60" i="1"/>
  <c r="D60" i="1"/>
  <c r="G60" i="1" s="1"/>
  <c r="C60" i="1"/>
  <c r="H59" i="1"/>
  <c r="D59" i="1"/>
  <c r="G59" i="1" s="1"/>
  <c r="C59" i="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D3" i="1"/>
  <c r="J1441" i="1" l="1"/>
  <c r="D1454" i="1"/>
  <c r="H1454" i="1" s="1"/>
  <c r="G1464" i="1"/>
  <c r="G1468" i="1"/>
  <c r="I30" i="3"/>
  <c r="H1440" i="1"/>
  <c r="I1440" i="1" s="1"/>
  <c r="G1443" i="1"/>
  <c r="I1443" i="1" s="1"/>
  <c r="H1445" i="1"/>
  <c r="G1449" i="1"/>
  <c r="G1454" i="1"/>
  <c r="G1470" i="1"/>
  <c r="G1479" i="1"/>
  <c r="G1439" i="1"/>
  <c r="H1442" i="1"/>
  <c r="H1444" i="1"/>
  <c r="I1444" i="1" s="1"/>
  <c r="J1447" i="1"/>
  <c r="H1449" i="1"/>
  <c r="J1451" i="1"/>
  <c r="J1455" i="1"/>
  <c r="G1459" i="1"/>
  <c r="I1459" i="1" s="1"/>
  <c r="J1464" i="1"/>
  <c r="J1468" i="1"/>
  <c r="E27" i="9"/>
  <c r="B27" i="9" s="1"/>
  <c r="H1455" i="1"/>
  <c r="I1455" i="1" s="1"/>
  <c r="D22" i="7"/>
  <c r="H1578" i="1"/>
  <c r="H1156" i="1"/>
  <c r="H1228" i="1"/>
  <c r="E281" i="9"/>
  <c r="B281" i="9" s="1"/>
  <c r="E5" i="7"/>
  <c r="D1437" i="1"/>
  <c r="H1439" i="1"/>
  <c r="I1439" i="1" s="1"/>
  <c r="D1438" i="1"/>
  <c r="J1439" i="1"/>
  <c r="H1244" i="1"/>
  <c r="G1244" i="1"/>
  <c r="G1264" i="1"/>
  <c r="G1227" i="1"/>
  <c r="H1227" i="1"/>
  <c r="E245" i="5"/>
  <c r="D1222" i="1" s="1"/>
  <c r="F250" i="5"/>
  <c r="H1215" i="1"/>
  <c r="G1165" i="1"/>
  <c r="E177" i="5"/>
  <c r="H307" i="9" s="1"/>
  <c r="H1155" i="1"/>
  <c r="D1154" i="1"/>
  <c r="D1148" i="1"/>
  <c r="F146" i="5"/>
  <c r="E290" i="9"/>
  <c r="B290" i="9" s="1"/>
  <c r="H1064" i="1"/>
  <c r="D1056" i="1"/>
  <c r="G1056" i="1" s="1"/>
  <c r="H1062" i="1"/>
  <c r="E12" i="5"/>
  <c r="D990" i="1" s="1"/>
  <c r="F19" i="5"/>
  <c r="D991" i="1"/>
  <c r="H991" i="1" s="1"/>
  <c r="F13" i="5"/>
  <c r="E300" i="9"/>
  <c r="B300" i="9" s="1"/>
  <c r="E38" i="7"/>
  <c r="G1476" i="1"/>
  <c r="E33" i="9"/>
  <c r="B33" i="9" s="1"/>
  <c r="E297" i="9"/>
  <c r="B297" i="9" s="1"/>
  <c r="E293" i="9"/>
  <c r="B293" i="9" s="1"/>
  <c r="G1505" i="1"/>
  <c r="G1507" i="1"/>
  <c r="G1560" i="1"/>
  <c r="H1560" i="1"/>
  <c r="G1561" i="1"/>
  <c r="D49" i="8"/>
  <c r="C1524" i="1" s="1"/>
  <c r="G1519" i="1"/>
  <c r="H1576" i="1"/>
  <c r="H1510" i="1"/>
  <c r="G1504" i="1"/>
  <c r="H1501" i="1"/>
  <c r="H1502" i="1"/>
  <c r="D24" i="8"/>
  <c r="C1499" i="1" s="1"/>
  <c r="G1488" i="1"/>
  <c r="H1486" i="1"/>
  <c r="G1420" i="1"/>
  <c r="G1411" i="1"/>
  <c r="D1408" i="1"/>
  <c r="E285" i="9"/>
  <c r="B285" i="9" s="1"/>
  <c r="E287" i="9"/>
  <c r="B287" i="9" s="1"/>
  <c r="E295" i="9"/>
  <c r="B295" i="9" s="1"/>
  <c r="G406" i="1"/>
  <c r="G405" i="1"/>
  <c r="G404" i="1"/>
  <c r="E69" i="9"/>
  <c r="G713" i="1"/>
  <c r="E43" i="9"/>
  <c r="B43" i="9" s="1"/>
  <c r="G711" i="1"/>
  <c r="B218" i="9"/>
  <c r="B275" i="9"/>
  <c r="G645" i="1"/>
  <c r="H645" i="1"/>
  <c r="G364" i="1"/>
  <c r="H364" i="1"/>
  <c r="E363" i="4"/>
  <c r="G411" i="1"/>
  <c r="E644" i="4"/>
  <c r="D638" i="1" s="1"/>
  <c r="D260" i="1"/>
  <c r="H257" i="1"/>
  <c r="E196" i="4"/>
  <c r="D192" i="1" s="1"/>
  <c r="H184" i="1"/>
  <c r="H181" i="1"/>
  <c r="H179" i="1"/>
  <c r="F219" i="9"/>
  <c r="B219" i="9" s="1"/>
  <c r="H175" i="1"/>
  <c r="F177" i="4"/>
  <c r="H174" i="1"/>
  <c r="H173" i="1"/>
  <c r="H169" i="1"/>
  <c r="D165" i="1"/>
  <c r="E163" i="4"/>
  <c r="D159" i="1" s="1"/>
  <c r="G159" i="1" s="1"/>
  <c r="H166" i="1"/>
  <c r="D160" i="1"/>
  <c r="G160" i="1" s="1"/>
  <c r="D155" i="1"/>
  <c r="H157" i="1"/>
  <c r="H149" i="1"/>
  <c r="G130" i="1"/>
  <c r="H130" i="1"/>
  <c r="F134" i="4"/>
  <c r="G186" i="9"/>
  <c r="E186" i="9" s="1"/>
  <c r="B186" i="9" s="1"/>
  <c r="E133" i="4"/>
  <c r="D129" i="1" s="1"/>
  <c r="F133" i="4"/>
  <c r="H125" i="1"/>
  <c r="H124" i="1"/>
  <c r="H121" i="1"/>
  <c r="F217" i="9"/>
  <c r="B217" i="9" s="1"/>
  <c r="H70" i="1"/>
  <c r="H66" i="1"/>
  <c r="H64" i="1"/>
  <c r="G58" i="1"/>
  <c r="H58" i="1"/>
  <c r="F62" i="4"/>
  <c r="H398" i="1"/>
  <c r="G398" i="1"/>
  <c r="H400" i="1"/>
  <c r="G400" i="1"/>
  <c r="H462" i="1"/>
  <c r="G462" i="1"/>
  <c r="H464" i="1"/>
  <c r="G464" i="1"/>
  <c r="H620" i="1"/>
  <c r="G620" i="1"/>
  <c r="H622" i="1"/>
  <c r="G622" i="1"/>
  <c r="H624" i="1"/>
  <c r="G624" i="1"/>
  <c r="H626" i="1"/>
  <c r="G626" i="1"/>
  <c r="H628" i="1"/>
  <c r="G628" i="1"/>
  <c r="G211" i="1"/>
  <c r="G212" i="1"/>
  <c r="G213" i="1"/>
  <c r="G214" i="1"/>
  <c r="G215" i="1"/>
  <c r="G216" i="1"/>
  <c r="G217" i="1"/>
  <c r="G218" i="1"/>
  <c r="G219" i="1"/>
  <c r="G265" i="1"/>
  <c r="H266" i="1"/>
  <c r="H270" i="1"/>
  <c r="H274" i="1"/>
  <c r="H278" i="1"/>
  <c r="H281" i="1"/>
  <c r="G281" i="1"/>
  <c r="H283" i="1"/>
  <c r="G283" i="1"/>
  <c r="H288" i="1"/>
  <c r="G288" i="1"/>
  <c r="H290" i="1"/>
  <c r="G290" i="1"/>
  <c r="H292" i="1"/>
  <c r="G292" i="1"/>
  <c r="H307" i="1"/>
  <c r="G307" i="1"/>
  <c r="H309" i="1"/>
  <c r="G309" i="1"/>
  <c r="H311" i="1"/>
  <c r="G311" i="1"/>
  <c r="G314" i="1"/>
  <c r="G318" i="1"/>
  <c r="G322" i="1"/>
  <c r="G326" i="1"/>
  <c r="G330" i="1"/>
  <c r="G334" i="1"/>
  <c r="G338" i="1"/>
  <c r="G349" i="1"/>
  <c r="G353" i="1"/>
  <c r="G357" i="1"/>
  <c r="H379" i="1"/>
  <c r="G379" i="1"/>
  <c r="H381" i="1"/>
  <c r="G381" i="1"/>
  <c r="H383" i="1"/>
  <c r="G383" i="1"/>
  <c r="H385" i="1"/>
  <c r="G385" i="1"/>
  <c r="H387" i="1"/>
  <c r="G387" i="1"/>
  <c r="H389" i="1"/>
  <c r="G389" i="1"/>
  <c r="G419" i="1"/>
  <c r="G423" i="1"/>
  <c r="G427" i="1"/>
  <c r="G431" i="1"/>
  <c r="G435" i="1"/>
  <c r="G439" i="1"/>
  <c r="G443" i="1"/>
  <c r="G447"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G513" i="1"/>
  <c r="G517" i="1"/>
  <c r="G521" i="1"/>
  <c r="H530" i="1"/>
  <c r="G530" i="1"/>
  <c r="G536" i="1"/>
  <c r="H576" i="1"/>
  <c r="G576" i="1"/>
  <c r="H578" i="1"/>
  <c r="G578" i="1"/>
  <c r="G581" i="1"/>
  <c r="G585" i="1"/>
  <c r="H399" i="1"/>
  <c r="G399" i="1"/>
  <c r="H401" i="1"/>
  <c r="G401" i="1"/>
  <c r="H461" i="1"/>
  <c r="G461" i="1"/>
  <c r="H463" i="1"/>
  <c r="G463" i="1"/>
  <c r="H465" i="1"/>
  <c r="G465" i="1"/>
  <c r="H621" i="1"/>
  <c r="G621" i="1"/>
  <c r="H623" i="1"/>
  <c r="G623" i="1"/>
  <c r="H625" i="1"/>
  <c r="G625" i="1"/>
  <c r="H627" i="1"/>
  <c r="G627" i="1"/>
  <c r="H268" i="1"/>
  <c r="H272" i="1"/>
  <c r="H276" i="1"/>
  <c r="H280" i="1"/>
  <c r="H282" i="1"/>
  <c r="G282" i="1"/>
  <c r="H289" i="1"/>
  <c r="G289" i="1"/>
  <c r="H291" i="1"/>
  <c r="G291" i="1"/>
  <c r="H308" i="1"/>
  <c r="G308" i="1"/>
  <c r="H310" i="1"/>
  <c r="G310" i="1"/>
  <c r="G316" i="1"/>
  <c r="G320" i="1"/>
  <c r="G324" i="1"/>
  <c r="G328" i="1"/>
  <c r="G332" i="1"/>
  <c r="G336" i="1"/>
  <c r="G347" i="1"/>
  <c r="G351" i="1"/>
  <c r="G355" i="1"/>
  <c r="H380" i="1"/>
  <c r="G380" i="1"/>
  <c r="H382" i="1"/>
  <c r="G382" i="1"/>
  <c r="H384" i="1"/>
  <c r="G384" i="1"/>
  <c r="H386" i="1"/>
  <c r="G386" i="1"/>
  <c r="H388" i="1"/>
  <c r="G388" i="1"/>
  <c r="H390" i="1"/>
  <c r="G390" i="1"/>
  <c r="G417" i="1"/>
  <c r="G421" i="1"/>
  <c r="G425" i="1"/>
  <c r="G429" i="1"/>
  <c r="G433" i="1"/>
  <c r="G437" i="1"/>
  <c r="G441" i="1"/>
  <c r="G445"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G511" i="1"/>
  <c r="G515" i="1"/>
  <c r="G519" i="1"/>
  <c r="H531" i="1"/>
  <c r="G531" i="1"/>
  <c r="G534" i="1"/>
  <c r="G564" i="1"/>
  <c r="H575" i="1"/>
  <c r="G575" i="1"/>
  <c r="H577" i="1"/>
  <c r="G577" i="1"/>
  <c r="G583" i="1"/>
  <c r="H1169" i="1"/>
  <c r="H1173" i="1"/>
  <c r="G1176" i="1"/>
  <c r="G1180" i="1"/>
  <c r="H1216" i="1"/>
  <c r="H1218" i="1"/>
  <c r="G1218" i="1"/>
  <c r="H1220" i="1"/>
  <c r="G1220" i="1"/>
  <c r="I1464" i="1"/>
  <c r="I1468" i="1"/>
  <c r="H1471" i="1"/>
  <c r="G1471" i="1"/>
  <c r="H1475" i="1"/>
  <c r="G1475" i="1"/>
  <c r="J1477" i="1"/>
  <c r="H1477" i="1"/>
  <c r="G1477" i="1"/>
  <c r="G1482" i="1"/>
  <c r="H1482" i="1"/>
  <c r="F107" i="4"/>
  <c r="D106" i="4"/>
  <c r="F140" i="4"/>
  <c r="D139" i="4"/>
  <c r="F643" i="4"/>
  <c r="C637"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H1324" i="1"/>
  <c r="G1324" i="1"/>
  <c r="H1326" i="1"/>
  <c r="G1326" i="1"/>
  <c r="H1328" i="1"/>
  <c r="G1328" i="1"/>
  <c r="H1371" i="1"/>
  <c r="G1371" i="1"/>
  <c r="H1373" i="1"/>
  <c r="G1373" i="1"/>
  <c r="H1375" i="1"/>
  <c r="G1375" i="1"/>
  <c r="H1377" i="1"/>
  <c r="G1377" i="1"/>
  <c r="H1379" i="1"/>
  <c r="G1379" i="1"/>
  <c r="H1381" i="1"/>
  <c r="G1381" i="1"/>
  <c r="H1448" i="1"/>
  <c r="G1448" i="1"/>
  <c r="H1452" i="1"/>
  <c r="G1452" i="1"/>
  <c r="H1458" i="1"/>
  <c r="G1458" i="1"/>
  <c r="I1472" i="1"/>
  <c r="H1484" i="1"/>
  <c r="G1484" i="1"/>
  <c r="H1492" i="1"/>
  <c r="G1492" i="1"/>
  <c r="H1500" i="1"/>
  <c r="G1500" i="1"/>
  <c r="H1508" i="1"/>
  <c r="G1508" i="1"/>
  <c r="H1516" i="1"/>
  <c r="G1516" i="1"/>
  <c r="F83" i="4"/>
  <c r="D82" i="4"/>
  <c r="H1171" i="1"/>
  <c r="G1178" i="1"/>
  <c r="G1182" i="1"/>
  <c r="H1217" i="1"/>
  <c r="G1217" i="1"/>
  <c r="H1219" i="1"/>
  <c r="G1219" i="1"/>
  <c r="H1221" i="1"/>
  <c r="G1221" i="1"/>
  <c r="G1490" i="1"/>
  <c r="H1490" i="1"/>
  <c r="G1498" i="1"/>
  <c r="H1498" i="1"/>
  <c r="G1506" i="1"/>
  <c r="H1506" i="1"/>
  <c r="G1514" i="1"/>
  <c r="H1514" i="1"/>
  <c r="F128" i="4"/>
  <c r="D124" i="4"/>
  <c r="F421" i="4"/>
  <c r="C415" i="1"/>
  <c r="H1323" i="1"/>
  <c r="G1323" i="1"/>
  <c r="H1325" i="1"/>
  <c r="G1325" i="1"/>
  <c r="H1327" i="1"/>
  <c r="G1327" i="1"/>
  <c r="H1370" i="1"/>
  <c r="G1370" i="1"/>
  <c r="H1372" i="1"/>
  <c r="G1372" i="1"/>
  <c r="H1374" i="1"/>
  <c r="G1374" i="1"/>
  <c r="H1376" i="1"/>
  <c r="G1376" i="1"/>
  <c r="H1378" i="1"/>
  <c r="G1378" i="1"/>
  <c r="H1380" i="1"/>
  <c r="G1380" i="1"/>
  <c r="H1382" i="1"/>
  <c r="G1382" i="1"/>
  <c r="J1452" i="1"/>
  <c r="J1458" i="1"/>
  <c r="H1463" i="1"/>
  <c r="G1463" i="1"/>
  <c r="H1467" i="1"/>
  <c r="G1467" i="1"/>
  <c r="H1487" i="1"/>
  <c r="G1487" i="1"/>
  <c r="H1495" i="1"/>
  <c r="G1495" i="1"/>
  <c r="H1503" i="1"/>
  <c r="G1503" i="1"/>
  <c r="H1511" i="1"/>
  <c r="G1511" i="1"/>
  <c r="E152" i="4"/>
  <c r="F152" i="4" s="1"/>
  <c r="F153" i="4"/>
  <c r="F196" i="4"/>
  <c r="F225" i="4"/>
  <c r="C221" i="1"/>
  <c r="D224" i="4"/>
  <c r="F253" i="4"/>
  <c r="C249" i="1"/>
  <c r="D252" i="4"/>
  <c r="F207" i="5"/>
  <c r="C1184" i="1"/>
  <c r="D206" i="5"/>
  <c r="C1235" i="1"/>
  <c r="F258" i="5"/>
  <c r="C1481" i="1"/>
  <c r="J1440" i="1"/>
  <c r="H1441" i="1"/>
  <c r="I1441" i="1" s="1"/>
  <c r="J1444" i="1"/>
  <c r="G1447" i="1"/>
  <c r="G1451" i="1"/>
  <c r="G1457" i="1"/>
  <c r="G1461" i="1"/>
  <c r="G1462" i="1"/>
  <c r="G1466" i="1"/>
  <c r="G1474" i="1"/>
  <c r="H1478" i="1"/>
  <c r="I1478" i="1" s="1"/>
  <c r="J1478" i="1"/>
  <c r="H1479" i="1"/>
  <c r="I1479" i="1" s="1"/>
  <c r="D7" i="4"/>
  <c r="E82" i="4"/>
  <c r="D78" i="1" s="1"/>
  <c r="E106" i="4"/>
  <c r="D102" i="1" s="1"/>
  <c r="H21" i="9"/>
  <c r="E224" i="4"/>
  <c r="D220" i="1" s="1"/>
  <c r="E252" i="4"/>
  <c r="D248" i="1" s="1"/>
  <c r="C284" i="1"/>
  <c r="F288" i="4"/>
  <c r="F344" i="4"/>
  <c r="C339" i="1"/>
  <c r="F45" i="5"/>
  <c r="C1023" i="1"/>
  <c r="F52" i="5"/>
  <c r="C1030" i="1"/>
  <c r="C1223" i="1"/>
  <c r="F246" i="5"/>
  <c r="D245" i="5"/>
  <c r="J1445" i="1"/>
  <c r="H1446" i="1"/>
  <c r="I1446" i="1" s="1"/>
  <c r="J1446" i="1"/>
  <c r="H1447" i="1"/>
  <c r="H1450" i="1"/>
  <c r="I1450" i="1" s="1"/>
  <c r="J1450" i="1"/>
  <c r="H1451" i="1"/>
  <c r="H1456" i="1"/>
  <c r="I1456" i="1" s="1"/>
  <c r="J1456" i="1"/>
  <c r="H1457" i="1"/>
  <c r="H1460" i="1"/>
  <c r="I1460" i="1" s="1"/>
  <c r="J1460" i="1"/>
  <c r="H1462" i="1"/>
  <c r="H1465" i="1"/>
  <c r="I1465" i="1" s="1"/>
  <c r="J1465" i="1"/>
  <c r="H1466" i="1"/>
  <c r="H1473" i="1"/>
  <c r="I1473" i="1" s="1"/>
  <c r="J1473" i="1"/>
  <c r="H1474" i="1"/>
  <c r="C1483" i="1"/>
  <c r="G1523" i="1"/>
  <c r="H1526" i="1"/>
  <c r="G1531" i="1"/>
  <c r="H1534" i="1"/>
  <c r="G1539" i="1"/>
  <c r="H1542" i="1"/>
  <c r="G1547" i="1"/>
  <c r="H1550" i="1"/>
  <c r="G1555" i="1"/>
  <c r="H1558" i="1"/>
  <c r="G1563" i="1"/>
  <c r="H1566" i="1"/>
  <c r="G1571" i="1"/>
  <c r="H1574" i="1"/>
  <c r="G1579" i="1"/>
  <c r="F51" i="4"/>
  <c r="D50" i="4"/>
  <c r="F112" i="4"/>
  <c r="F164" i="4"/>
  <c r="F215" i="4"/>
  <c r="C236" i="1"/>
  <c r="F240" i="4"/>
  <c r="F317" i="4"/>
  <c r="C312" i="1"/>
  <c r="F364" i="4"/>
  <c r="C359" i="1"/>
  <c r="D363" i="4"/>
  <c r="C378" i="1"/>
  <c r="F383" i="4"/>
  <c r="F402" i="4"/>
  <c r="C397" i="1"/>
  <c r="F515" i="4"/>
  <c r="C509" i="1"/>
  <c r="F543" i="4"/>
  <c r="C537" i="1"/>
  <c r="C544" i="1"/>
  <c r="F550" i="4"/>
  <c r="F625" i="4"/>
  <c r="C619" i="1"/>
  <c r="G1442" i="1"/>
  <c r="J1442" i="1"/>
  <c r="H1476" i="1"/>
  <c r="I1476" i="1" s="1"/>
  <c r="J1476" i="1"/>
  <c r="E50" i="4"/>
  <c r="D46" i="1" s="1"/>
  <c r="F68" i="4"/>
  <c r="C206" i="1"/>
  <c r="F210" i="4"/>
  <c r="F259" i="4"/>
  <c r="C255" i="1"/>
  <c r="F268" i="4"/>
  <c r="C264" i="1"/>
  <c r="C294" i="1"/>
  <c r="F299" i="4"/>
  <c r="D298" i="4"/>
  <c r="F304" i="4"/>
  <c r="C299" i="1"/>
  <c r="C306" i="1"/>
  <c r="F311" i="4"/>
  <c r="F348" i="4"/>
  <c r="C343" i="1"/>
  <c r="F351" i="4"/>
  <c r="C346" i="1"/>
  <c r="C392" i="1"/>
  <c r="F397" i="4"/>
  <c r="D396" i="4"/>
  <c r="F400" i="4"/>
  <c r="C395" i="1"/>
  <c r="F417" i="4"/>
  <c r="C412" i="1"/>
  <c r="D644" i="4"/>
  <c r="E421" i="4"/>
  <c r="F455" i="4"/>
  <c r="C449" i="1"/>
  <c r="F466" i="4"/>
  <c r="C460" i="1"/>
  <c r="F473" i="4"/>
  <c r="C467" i="1"/>
  <c r="D472" i="4"/>
  <c r="F485" i="4"/>
  <c r="D484" i="4"/>
  <c r="C479" i="1"/>
  <c r="C562" i="1"/>
  <c r="F568" i="4"/>
  <c r="D567" i="4"/>
  <c r="F585" i="4"/>
  <c r="D580" i="4"/>
  <c r="C579" i="1"/>
  <c r="C1175" i="1"/>
  <c r="F198" i="5"/>
  <c r="D190" i="5"/>
  <c r="F94" i="6"/>
  <c r="D89" i="6"/>
  <c r="C1388" i="1"/>
  <c r="F107" i="6"/>
  <c r="C1401" i="1"/>
  <c r="G307" i="9"/>
  <c r="F177" i="5"/>
  <c r="D176" i="5"/>
  <c r="F114" i="6"/>
  <c r="F130" i="6"/>
  <c r="D129" i="6"/>
  <c r="D141" i="6"/>
  <c r="D5" i="7"/>
  <c r="M213" i="9"/>
  <c r="L213" i="9"/>
  <c r="F213" i="9" s="1"/>
  <c r="B213" i="9" s="1"/>
  <c r="G209" i="9"/>
  <c r="E209" i="9" s="1"/>
  <c r="B209" i="9" s="1"/>
  <c r="G205" i="9"/>
  <c r="E205" i="9" s="1"/>
  <c r="B205" i="9" s="1"/>
  <c r="G201" i="9"/>
  <c r="E201" i="9" s="1"/>
  <c r="B201" i="9" s="1"/>
  <c r="G197" i="9"/>
  <c r="E197" i="9" s="1"/>
  <c r="B197" i="9" s="1"/>
  <c r="G193" i="9"/>
  <c r="E193" i="9" s="1"/>
  <c r="B193" i="9" s="1"/>
  <c r="G192" i="9"/>
  <c r="E192" i="9" s="1"/>
  <c r="G188" i="9"/>
  <c r="E188" i="9" s="1"/>
  <c r="B188"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G280" i="9"/>
  <c r="E280" i="9" s="1"/>
  <c r="B280" i="9" s="1"/>
  <c r="G211" i="9"/>
  <c r="E211" i="9" s="1"/>
  <c r="B211" i="9" s="1"/>
  <c r="G207" i="9"/>
  <c r="E207" i="9" s="1"/>
  <c r="B207" i="9" s="1"/>
  <c r="G203" i="9"/>
  <c r="E203" i="9" s="1"/>
  <c r="B203" i="9" s="1"/>
  <c r="G199" i="9"/>
  <c r="E199" i="9" s="1"/>
  <c r="B199" i="9" s="1"/>
  <c r="G195" i="9"/>
  <c r="E195" i="9" s="1"/>
  <c r="B195" i="9" s="1"/>
  <c r="G191" i="9"/>
  <c r="E191" i="9" s="1"/>
  <c r="B191" i="9" s="1"/>
  <c r="G187" i="9"/>
  <c r="E187" i="9" s="1"/>
  <c r="B187" i="9" s="1"/>
  <c r="H165" i="9"/>
  <c r="G164" i="9"/>
  <c r="E164" i="9" s="1"/>
  <c r="B164" i="9" s="1"/>
  <c r="G212" i="9"/>
  <c r="E212" i="9" s="1"/>
  <c r="B212" i="9" s="1"/>
  <c r="G204" i="9"/>
  <c r="E204" i="9" s="1"/>
  <c r="B204" i="9" s="1"/>
  <c r="G196" i="9"/>
  <c r="E196" i="9" s="1"/>
  <c r="B196" i="9" s="1"/>
  <c r="G190" i="9"/>
  <c r="E190" i="9" s="1"/>
  <c r="B190" i="9" s="1"/>
  <c r="G163" i="9"/>
  <c r="E163" i="9" s="1"/>
  <c r="B163" i="9" s="1"/>
  <c r="I10" i="9"/>
  <c r="B146" i="9"/>
  <c r="B158" i="9"/>
  <c r="G161" i="9"/>
  <c r="E161" i="9" s="1"/>
  <c r="B161" i="9" s="1"/>
  <c r="G208" i="9"/>
  <c r="E208" i="9" s="1"/>
  <c r="B208" i="9" s="1"/>
  <c r="E484" i="4"/>
  <c r="D478" i="1" s="1"/>
  <c r="D529" i="4"/>
  <c r="D593" i="4"/>
  <c r="D68" i="5"/>
  <c r="E87" i="5"/>
  <c r="D1065" i="1" s="1"/>
  <c r="D118" i="5"/>
  <c r="E5" i="6"/>
  <c r="F35" i="6"/>
  <c r="B29" i="9"/>
  <c r="B37" i="9"/>
  <c r="B45" i="9"/>
  <c r="B53" i="9"/>
  <c r="B61" i="9"/>
  <c r="B69" i="9"/>
  <c r="B77" i="9"/>
  <c r="B85" i="9"/>
  <c r="B93" i="9"/>
  <c r="B101" i="9"/>
  <c r="B109" i="9"/>
  <c r="G165" i="9"/>
  <c r="E165" i="9" s="1"/>
  <c r="B165" i="9" s="1"/>
  <c r="G200" i="9"/>
  <c r="E200" i="9" s="1"/>
  <c r="B200" i="9" s="1"/>
  <c r="C529" i="1"/>
  <c r="C532" i="1"/>
  <c r="C565" i="1"/>
  <c r="C568" i="1"/>
  <c r="C593" i="1"/>
  <c r="C1065" i="1"/>
  <c r="C1104" i="1"/>
  <c r="C1154" i="1"/>
  <c r="C1157" i="1"/>
  <c r="C1322" i="1"/>
  <c r="C1337" i="1"/>
  <c r="C1344" i="1"/>
  <c r="C1369" i="1"/>
  <c r="C1408" i="1"/>
  <c r="C1409" i="1"/>
  <c r="C1424" i="1"/>
  <c r="C1437" i="1"/>
  <c r="C1438" i="1"/>
  <c r="D263" i="4"/>
  <c r="F312" i="4"/>
  <c r="F416" i="4"/>
  <c r="D459" i="4"/>
  <c r="F69" i="5"/>
  <c r="F180" i="5"/>
  <c r="F115" i="6"/>
  <c r="E28" i="9"/>
  <c r="B28" i="9" s="1"/>
  <c r="E36" i="9"/>
  <c r="B36" i="9" s="1"/>
  <c r="E44" i="9"/>
  <c r="B44" i="9" s="1"/>
  <c r="E52" i="9"/>
  <c r="B52" i="9" s="1"/>
  <c r="E60" i="9"/>
  <c r="B60" i="9" s="1"/>
  <c r="E68" i="9"/>
  <c r="B68" i="9" s="1"/>
  <c r="E76" i="9"/>
  <c r="B76" i="9" s="1"/>
  <c r="E84" i="9"/>
  <c r="B84" i="9" s="1"/>
  <c r="E92" i="9"/>
  <c r="B92" i="9" s="1"/>
  <c r="E100" i="9"/>
  <c r="B100" i="9" s="1"/>
  <c r="E108" i="9"/>
  <c r="B108" i="9" s="1"/>
  <c r="E116" i="9"/>
  <c r="B116" i="9" s="1"/>
  <c r="B119" i="9"/>
  <c r="E132" i="9"/>
  <c r="B132" i="9" s="1"/>
  <c r="B135" i="9"/>
  <c r="G162" i="9"/>
  <c r="E162" i="9" s="1"/>
  <c r="B162" i="9" s="1"/>
  <c r="L192" i="9"/>
  <c r="F192" i="9" s="1"/>
  <c r="F216" i="9"/>
  <c r="B216" i="9" s="1"/>
  <c r="B221" i="9"/>
  <c r="D12" i="5"/>
  <c r="E206" i="5"/>
  <c r="E24" i="9"/>
  <c r="B24" i="9" s="1"/>
  <c r="E32" i="9"/>
  <c r="B32" i="9" s="1"/>
  <c r="E40" i="9"/>
  <c r="B40" i="9" s="1"/>
  <c r="E48" i="9"/>
  <c r="B48" i="9" s="1"/>
  <c r="E56" i="9"/>
  <c r="B56" i="9" s="1"/>
  <c r="E64" i="9"/>
  <c r="B64" i="9" s="1"/>
  <c r="E72" i="9"/>
  <c r="B72" i="9" s="1"/>
  <c r="E80" i="9"/>
  <c r="B80" i="9" s="1"/>
  <c r="E88" i="9"/>
  <c r="B88" i="9" s="1"/>
  <c r="E96" i="9"/>
  <c r="B96" i="9" s="1"/>
  <c r="E104" i="9"/>
  <c r="B104" i="9" s="1"/>
  <c r="E112" i="9"/>
  <c r="B112" i="9" s="1"/>
  <c r="B118" i="9"/>
  <c r="B126" i="9"/>
  <c r="B134" i="9"/>
  <c r="B154" i="9"/>
  <c r="E121" i="9"/>
  <c r="B121" i="9" s="1"/>
  <c r="E129" i="9"/>
  <c r="B129" i="9" s="1"/>
  <c r="E137" i="9"/>
  <c r="B137" i="9" s="1"/>
  <c r="B142" i="9"/>
  <c r="B147" i="9"/>
  <c r="B151" i="9"/>
  <c r="B155" i="9"/>
  <c r="B159" i="9"/>
  <c r="B291" i="9"/>
  <c r="B226" i="9"/>
  <c r="B227" i="9"/>
  <c r="B245" i="9"/>
  <c r="B225" i="9"/>
  <c r="B273" i="9"/>
  <c r="F277" i="9"/>
  <c r="B308" i="9"/>
  <c r="F215" i="9"/>
  <c r="B215" i="9" s="1"/>
  <c r="F223" i="9"/>
  <c r="B223" i="9" s="1"/>
  <c r="F231" i="9"/>
  <c r="B231" i="9" s="1"/>
  <c r="F232" i="9"/>
  <c r="B232" i="9" s="1"/>
  <c r="F235" i="9"/>
  <c r="B235" i="9" s="1"/>
  <c r="F236" i="9"/>
  <c r="B236" i="9" s="1"/>
  <c r="F239" i="9"/>
  <c r="B239" i="9" s="1"/>
  <c r="F240" i="9"/>
  <c r="B240" i="9" s="1"/>
  <c r="F243" i="9"/>
  <c r="B243" i="9" s="1"/>
  <c r="F244" i="9"/>
  <c r="B244" i="9" s="1"/>
  <c r="F247" i="9"/>
  <c r="B247" i="9" s="1"/>
  <c r="F248" i="9"/>
  <c r="B248" i="9" s="1"/>
  <c r="F251" i="9"/>
  <c r="B251" i="9" s="1"/>
  <c r="F252" i="9"/>
  <c r="B252" i="9" s="1"/>
  <c r="F255" i="9"/>
  <c r="B255" i="9" s="1"/>
  <c r="F256" i="9"/>
  <c r="B256" i="9" s="1"/>
  <c r="F259" i="9"/>
  <c r="B259" i="9" s="1"/>
  <c r="F260" i="9"/>
  <c r="B260" i="9" s="1"/>
  <c r="F263" i="9"/>
  <c r="B263" i="9" s="1"/>
  <c r="F264" i="9"/>
  <c r="B264" i="9" s="1"/>
  <c r="F267" i="9"/>
  <c r="B267" i="9" s="1"/>
  <c r="F268" i="9"/>
  <c r="B268" i="9" s="1"/>
  <c r="F271" i="9"/>
  <c r="B271" i="9" s="1"/>
  <c r="B282" i="9"/>
  <c r="E286" i="9"/>
  <c r="B286" i="9" s="1"/>
  <c r="B292" i="9"/>
  <c r="B296" i="9"/>
  <c r="I1452" i="1" l="1"/>
  <c r="I1449" i="1"/>
  <c r="I1442" i="1"/>
  <c r="I1471" i="1"/>
  <c r="I1458" i="1"/>
  <c r="I1448" i="1"/>
  <c r="H30" i="3"/>
  <c r="C1453" i="1"/>
  <c r="E7" i="5"/>
  <c r="I20" i="3" s="1"/>
  <c r="D1436" i="1"/>
  <c r="I29" i="3"/>
  <c r="E307" i="9"/>
  <c r="B307" i="9" s="1"/>
  <c r="E237" i="5"/>
  <c r="D1214" i="1" s="1"/>
  <c r="H1148" i="1"/>
  <c r="G1148" i="1"/>
  <c r="H1056" i="1"/>
  <c r="D985" i="1"/>
  <c r="D1469" i="1"/>
  <c r="I31" i="3"/>
  <c r="D43" i="8"/>
  <c r="H1524" i="1"/>
  <c r="G1524" i="1"/>
  <c r="D42" i="8"/>
  <c r="G312" i="9" s="1"/>
  <c r="E312" i="9" s="1"/>
  <c r="B312" i="9" s="1"/>
  <c r="H1499" i="1"/>
  <c r="G1499" i="1"/>
  <c r="E350" i="4"/>
  <c r="D358" i="1"/>
  <c r="G260" i="1"/>
  <c r="H260" i="1"/>
  <c r="G192" i="1"/>
  <c r="H192" i="1"/>
  <c r="F163" i="4"/>
  <c r="H159" i="1"/>
  <c r="G165" i="1"/>
  <c r="H165" i="1"/>
  <c r="H160" i="1"/>
  <c r="G155" i="1"/>
  <c r="H155" i="1"/>
  <c r="G21" i="9"/>
  <c r="E21" i="9" s="1"/>
  <c r="B21" i="9" s="1"/>
  <c r="G129" i="1"/>
  <c r="H129" i="1"/>
  <c r="H310" i="9"/>
  <c r="E176" i="5"/>
  <c r="F176" i="5" s="1"/>
  <c r="D1183" i="1"/>
  <c r="H1424" i="1"/>
  <c r="G1424" i="1"/>
  <c r="H1344" i="1"/>
  <c r="G1344" i="1"/>
  <c r="H1154" i="1"/>
  <c r="G1154" i="1"/>
  <c r="G568" i="1"/>
  <c r="H568" i="1"/>
  <c r="C1046" i="1"/>
  <c r="H21" i="3"/>
  <c r="G315" i="9"/>
  <c r="E315" i="9" s="1"/>
  <c r="C1436" i="1"/>
  <c r="H29" i="3"/>
  <c r="E68" i="5"/>
  <c r="F68" i="5" s="1"/>
  <c r="C1383" i="1"/>
  <c r="F89" i="6"/>
  <c r="H1175" i="1"/>
  <c r="G1175" i="1"/>
  <c r="F567" i="4"/>
  <c r="C561" i="1"/>
  <c r="C478" i="1"/>
  <c r="F484" i="4"/>
  <c r="H306" i="1"/>
  <c r="G306" i="1"/>
  <c r="G255" i="1"/>
  <c r="H255" i="1"/>
  <c r="G359" i="1"/>
  <c r="H359" i="1"/>
  <c r="H1023" i="1"/>
  <c r="G1023" i="1"/>
  <c r="G310" i="9"/>
  <c r="E310" i="9" s="1"/>
  <c r="B310" i="9" s="1"/>
  <c r="F206" i="5"/>
  <c r="C1183" i="1"/>
  <c r="C220" i="1"/>
  <c r="F224" i="4"/>
  <c r="I1463" i="1"/>
  <c r="F124" i="4"/>
  <c r="C120" i="1"/>
  <c r="F106" i="4"/>
  <c r="C102" i="1"/>
  <c r="I1477" i="1"/>
  <c r="C990" i="1"/>
  <c r="D7" i="5"/>
  <c r="F12" i="5"/>
  <c r="C259" i="1"/>
  <c r="F263" i="4"/>
  <c r="H1409" i="1"/>
  <c r="G1409" i="1"/>
  <c r="G1337" i="1"/>
  <c r="H1337" i="1"/>
  <c r="G1104" i="1"/>
  <c r="H1104" i="1"/>
  <c r="H565" i="1"/>
  <c r="G565" i="1"/>
  <c r="E141" i="6"/>
  <c r="I24" i="3"/>
  <c r="D1299" i="1"/>
  <c r="C587" i="1"/>
  <c r="F593" i="4"/>
  <c r="C1435" i="1"/>
  <c r="H28" i="3"/>
  <c r="C1153" i="1"/>
  <c r="H22" i="3"/>
  <c r="H1401" i="1"/>
  <c r="G1401" i="1"/>
  <c r="H579" i="1"/>
  <c r="G579" i="1"/>
  <c r="H460" i="1"/>
  <c r="G460" i="1"/>
  <c r="E420" i="4"/>
  <c r="D415" i="1"/>
  <c r="G395" i="1"/>
  <c r="H395" i="1"/>
  <c r="G392" i="1"/>
  <c r="H392" i="1"/>
  <c r="G343" i="1"/>
  <c r="H343" i="1"/>
  <c r="G299" i="1"/>
  <c r="H299" i="1"/>
  <c r="H294" i="1"/>
  <c r="G294" i="1"/>
  <c r="H509" i="1"/>
  <c r="G509" i="1"/>
  <c r="H236" i="1"/>
  <c r="G236" i="1"/>
  <c r="F50" i="4"/>
  <c r="C46" i="1"/>
  <c r="H1223" i="1"/>
  <c r="G1223" i="1"/>
  <c r="H284" i="1"/>
  <c r="G284" i="1"/>
  <c r="F7" i="4"/>
  <c r="D6" i="4"/>
  <c r="C3" i="1"/>
  <c r="I1474" i="1"/>
  <c r="I1457" i="1"/>
  <c r="G1184" i="1"/>
  <c r="H1184" i="1"/>
  <c r="C248" i="1"/>
  <c r="F252" i="4"/>
  <c r="G221" i="1"/>
  <c r="H221" i="1"/>
  <c r="E151" i="4"/>
  <c r="D148" i="1"/>
  <c r="H415" i="1"/>
  <c r="G415" i="1"/>
  <c r="D151" i="4"/>
  <c r="C453" i="1"/>
  <c r="F459" i="4"/>
  <c r="H1438" i="1"/>
  <c r="G1438" i="1"/>
  <c r="H1408" i="1"/>
  <c r="G1408" i="1"/>
  <c r="H1322" i="1"/>
  <c r="G1322" i="1"/>
  <c r="H1065" i="1"/>
  <c r="G1065" i="1"/>
  <c r="H532" i="1"/>
  <c r="G532" i="1"/>
  <c r="F118" i="5"/>
  <c r="C1096" i="1"/>
  <c r="C523" i="1"/>
  <c r="F529" i="4"/>
  <c r="D528" i="4"/>
  <c r="C1423" i="1"/>
  <c r="F129" i="6"/>
  <c r="G309" i="9"/>
  <c r="E309" i="9" s="1"/>
  <c r="B309" i="9" s="1"/>
  <c r="C1167" i="1"/>
  <c r="F190" i="5"/>
  <c r="C574" i="1"/>
  <c r="F580" i="4"/>
  <c r="H562" i="1"/>
  <c r="G562" i="1"/>
  <c r="F472" i="4"/>
  <c r="C466" i="1"/>
  <c r="F644" i="4"/>
  <c r="C638" i="1"/>
  <c r="H346" i="1"/>
  <c r="G346" i="1"/>
  <c r="H264" i="1"/>
  <c r="G264" i="1"/>
  <c r="E6" i="4"/>
  <c r="G544" i="1"/>
  <c r="H544" i="1"/>
  <c r="H378" i="1"/>
  <c r="G378" i="1"/>
  <c r="H312" i="1"/>
  <c r="G312" i="1"/>
  <c r="H1483" i="1"/>
  <c r="G1483" i="1"/>
  <c r="G1030" i="1"/>
  <c r="H1030" i="1"/>
  <c r="G339" i="1"/>
  <c r="H339" i="1"/>
  <c r="I1466" i="1"/>
  <c r="I1451" i="1"/>
  <c r="H249" i="1"/>
  <c r="G249" i="1"/>
  <c r="I1467" i="1"/>
  <c r="D420" i="4"/>
  <c r="F82" i="4"/>
  <c r="C78" i="1"/>
  <c r="F139" i="4"/>
  <c r="C135" i="1"/>
  <c r="G1437" i="1"/>
  <c r="H1437" i="1"/>
  <c r="H1369" i="1"/>
  <c r="G1369" i="1"/>
  <c r="G1157" i="1"/>
  <c r="H1157" i="1"/>
  <c r="G593" i="1"/>
  <c r="H593" i="1"/>
  <c r="H529" i="1"/>
  <c r="G529" i="1"/>
  <c r="B192" i="9"/>
  <c r="I35" i="3"/>
  <c r="C1518" i="1"/>
  <c r="G1388" i="1"/>
  <c r="H1388" i="1"/>
  <c r="H479" i="1"/>
  <c r="G479" i="1"/>
  <c r="H467" i="1"/>
  <c r="G467" i="1"/>
  <c r="H449" i="1"/>
  <c r="G449" i="1"/>
  <c r="G412" i="1"/>
  <c r="H412" i="1"/>
  <c r="F396" i="4"/>
  <c r="C391" i="1"/>
  <c r="D350" i="4"/>
  <c r="F298" i="4"/>
  <c r="C293" i="1"/>
  <c r="H206" i="1"/>
  <c r="G206" i="1"/>
  <c r="H619" i="1"/>
  <c r="G619" i="1"/>
  <c r="G537" i="1"/>
  <c r="H537" i="1"/>
  <c r="H397" i="1"/>
  <c r="G397" i="1"/>
  <c r="F363" i="4"/>
  <c r="C358" i="1"/>
  <c r="F245" i="5"/>
  <c r="D237" i="5"/>
  <c r="D175" i="5" s="1"/>
  <c r="C1222" i="1"/>
  <c r="I1462" i="1"/>
  <c r="I1447" i="1"/>
  <c r="H1481" i="1"/>
  <c r="G1481" i="1"/>
  <c r="G1235" i="1"/>
  <c r="H1235" i="1"/>
  <c r="G637" i="1"/>
  <c r="H637" i="1"/>
  <c r="G1453" i="1" l="1"/>
  <c r="H1453" i="1"/>
  <c r="I23" i="3"/>
  <c r="G1469" i="1"/>
  <c r="H1469" i="1"/>
  <c r="I34" i="3"/>
  <c r="K1450" i="9"/>
  <c r="C1517" i="1"/>
  <c r="H11" i="3" s="1"/>
  <c r="N3" i="9" s="1"/>
  <c r="G313" i="9"/>
  <c r="E313" i="9" s="1"/>
  <c r="B313" i="9" s="1"/>
  <c r="D345" i="1"/>
  <c r="E408" i="4"/>
  <c r="D403" i="1" s="1"/>
  <c r="E407" i="4"/>
  <c r="D402" i="1" s="1"/>
  <c r="C1152" i="1"/>
  <c r="G358" i="1"/>
  <c r="H358" i="1"/>
  <c r="H466" i="1"/>
  <c r="G466" i="1"/>
  <c r="D289" i="4"/>
  <c r="F151" i="4"/>
  <c r="H17" i="3"/>
  <c r="C147" i="1"/>
  <c r="E289" i="4"/>
  <c r="E290" i="4" s="1"/>
  <c r="D286" i="1" s="1"/>
  <c r="I17" i="3"/>
  <c r="D147" i="1"/>
  <c r="H248" i="1"/>
  <c r="G248" i="1"/>
  <c r="H1299" i="1"/>
  <c r="G1299" i="1"/>
  <c r="H259" i="1"/>
  <c r="G259" i="1"/>
  <c r="H1183" i="1"/>
  <c r="G1183" i="1"/>
  <c r="G478" i="1"/>
  <c r="H478" i="1"/>
  <c r="D408" i="4"/>
  <c r="F350" i="4"/>
  <c r="C345" i="1"/>
  <c r="G78" i="1"/>
  <c r="H78" i="1"/>
  <c r="E412" i="4"/>
  <c r="I16" i="3"/>
  <c r="D2" i="1"/>
  <c r="H574" i="1"/>
  <c r="G574" i="1"/>
  <c r="G523" i="1"/>
  <c r="H523" i="1"/>
  <c r="G3" i="1"/>
  <c r="H3" i="1"/>
  <c r="G102" i="1"/>
  <c r="H102" i="1"/>
  <c r="H561" i="1"/>
  <c r="G561" i="1"/>
  <c r="H1436" i="1"/>
  <c r="G1436" i="1"/>
  <c r="D407" i="4"/>
  <c r="G1518" i="1"/>
  <c r="H1518" i="1"/>
  <c r="H638" i="1"/>
  <c r="G638" i="1"/>
  <c r="G1423" i="1"/>
  <c r="H1423" i="1"/>
  <c r="H1096" i="1"/>
  <c r="G1096" i="1"/>
  <c r="D412" i="4"/>
  <c r="D290" i="4"/>
  <c r="F6" i="4"/>
  <c r="H16" i="3"/>
  <c r="C2" i="1"/>
  <c r="G46" i="1"/>
  <c r="H46" i="1"/>
  <c r="I28" i="3"/>
  <c r="D1435" i="1"/>
  <c r="H1435" i="1" s="1"/>
  <c r="G317" i="9"/>
  <c r="E317" i="9" s="1"/>
  <c r="D6" i="5"/>
  <c r="F7" i="5"/>
  <c r="C985" i="1"/>
  <c r="H20" i="3"/>
  <c r="H1383" i="1"/>
  <c r="G1383" i="1"/>
  <c r="B315" i="9"/>
  <c r="E314" i="9"/>
  <c r="I10" i="3" s="1"/>
  <c r="H1222" i="1"/>
  <c r="G1222" i="1"/>
  <c r="F237" i="5"/>
  <c r="C1214" i="1"/>
  <c r="H23" i="3"/>
  <c r="H391" i="1"/>
  <c r="G391" i="1"/>
  <c r="H293" i="1"/>
  <c r="G293" i="1"/>
  <c r="G135" i="1"/>
  <c r="H135" i="1"/>
  <c r="D635" i="4"/>
  <c r="C414" i="1"/>
  <c r="F420" i="4"/>
  <c r="G1167" i="1"/>
  <c r="H1167" i="1"/>
  <c r="F528" i="4"/>
  <c r="C522" i="1"/>
  <c r="D636" i="4"/>
  <c r="G453" i="1"/>
  <c r="H453" i="1"/>
  <c r="G148" i="1"/>
  <c r="H148" i="1"/>
  <c r="E635" i="4"/>
  <c r="D629" i="1" s="1"/>
  <c r="D414" i="1"/>
  <c r="E636" i="4"/>
  <c r="D630" i="1" s="1"/>
  <c r="F141" i="6"/>
  <c r="H587" i="1"/>
  <c r="G587" i="1"/>
  <c r="H990" i="1"/>
  <c r="G990" i="1"/>
  <c r="G120" i="1"/>
  <c r="H120" i="1"/>
  <c r="H220" i="1"/>
  <c r="G220" i="1"/>
  <c r="I21" i="3"/>
  <c r="E6" i="5"/>
  <c r="D1046" i="1"/>
  <c r="G1046" i="1" s="1"/>
  <c r="H19" i="9"/>
  <c r="E19" i="9" s="1"/>
  <c r="B19" i="9" s="1"/>
  <c r="E175" i="5"/>
  <c r="D1152" i="1" s="1"/>
  <c r="I22" i="3"/>
  <c r="D1153" i="1"/>
  <c r="G1153" i="1" s="1"/>
  <c r="G1517" i="1" l="1"/>
  <c r="H1517" i="1"/>
  <c r="E311" i="9"/>
  <c r="I11" i="3" s="1"/>
  <c r="C629" i="1"/>
  <c r="F635" i="4"/>
  <c r="G1214" i="1"/>
  <c r="H1214" i="1"/>
  <c r="H278" i="9"/>
  <c r="D984" i="1"/>
  <c r="F636" i="4"/>
  <c r="C630" i="1"/>
  <c r="H985" i="1"/>
  <c r="G985" i="1"/>
  <c r="G2" i="1"/>
  <c r="H2" i="1"/>
  <c r="F412" i="4"/>
  <c r="C407" i="1"/>
  <c r="D639" i="4"/>
  <c r="H1046" i="1"/>
  <c r="H1153" i="1"/>
  <c r="G147" i="1"/>
  <c r="H147" i="1"/>
  <c r="E639" i="4"/>
  <c r="D407" i="1"/>
  <c r="H345" i="1"/>
  <c r="G345" i="1"/>
  <c r="G1435" i="1"/>
  <c r="G522" i="1"/>
  <c r="H522" i="1"/>
  <c r="H414" i="1"/>
  <c r="G414" i="1"/>
  <c r="G284" i="9"/>
  <c r="E284" i="9" s="1"/>
  <c r="B284" i="9" s="1"/>
  <c r="G278" i="9"/>
  <c r="C984" i="1"/>
  <c r="F6" i="5"/>
  <c r="C402" i="1"/>
  <c r="F407" i="4"/>
  <c r="H9" i="3"/>
  <c r="H1152" i="1"/>
  <c r="G1152" i="1"/>
  <c r="E316" i="9"/>
  <c r="B317" i="9"/>
  <c r="C286" i="1"/>
  <c r="F290" i="4"/>
  <c r="C403" i="1"/>
  <c r="F408" i="4"/>
  <c r="E413" i="4"/>
  <c r="E291" i="4"/>
  <c r="D287" i="1" s="1"/>
  <c r="D285" i="1"/>
  <c r="D291" i="4"/>
  <c r="C285" i="1"/>
  <c r="F289" i="4"/>
  <c r="D413" i="4"/>
  <c r="D414" i="4" s="1"/>
  <c r="F175" i="5"/>
  <c r="E278" i="9" l="1"/>
  <c r="E277" i="9" s="1"/>
  <c r="C409" i="1"/>
  <c r="F414" i="4"/>
  <c r="G407" i="1"/>
  <c r="H407" i="1"/>
  <c r="G630" i="1"/>
  <c r="H630" i="1"/>
  <c r="K3" i="9"/>
  <c r="I9" i="3"/>
  <c r="H8" i="3"/>
  <c r="G984" i="1"/>
  <c r="H984" i="1"/>
  <c r="D633" i="1"/>
  <c r="H402" i="1"/>
  <c r="G402" i="1"/>
  <c r="H285" i="1"/>
  <c r="G285" i="1"/>
  <c r="E415" i="4"/>
  <c r="D410" i="1" s="1"/>
  <c r="E640" i="4"/>
  <c r="E641" i="4" s="1"/>
  <c r="D408" i="1"/>
  <c r="G286" i="1"/>
  <c r="H286" i="1"/>
  <c r="E414" i="4"/>
  <c r="D409" i="1" s="1"/>
  <c r="F291" i="4"/>
  <c r="C287" i="1"/>
  <c r="D640" i="4"/>
  <c r="C408" i="1"/>
  <c r="F413" i="4"/>
  <c r="D415" i="4"/>
  <c r="H403" i="1"/>
  <c r="G403" i="1"/>
  <c r="C633" i="1"/>
  <c r="F639" i="4"/>
  <c r="D641" i="4"/>
  <c r="H629" i="1"/>
  <c r="G629" i="1"/>
  <c r="B278" i="9" l="1"/>
  <c r="H287" i="1"/>
  <c r="G287" i="1"/>
  <c r="H408" i="1"/>
  <c r="G408" i="1"/>
  <c r="D635" i="1"/>
  <c r="C410" i="1"/>
  <c r="F415" i="4"/>
  <c r="F641" i="4"/>
  <c r="C635" i="1"/>
  <c r="G633" i="1"/>
  <c r="H633" i="1"/>
  <c r="D642" i="4"/>
  <c r="F640" i="4"/>
  <c r="C634" i="1"/>
  <c r="E642" i="4"/>
  <c r="D634" i="1"/>
  <c r="M3" i="9"/>
  <c r="I8" i="3"/>
  <c r="H409" i="1"/>
  <c r="G409" i="1"/>
  <c r="H635" i="1" l="1"/>
  <c r="G635" i="1"/>
  <c r="H410" i="1"/>
  <c r="G410" i="1"/>
  <c r="D646" i="4"/>
  <c r="F642" i="4"/>
  <c r="C636" i="1"/>
  <c r="D645" i="4"/>
  <c r="E646" i="4"/>
  <c r="D636" i="1"/>
  <c r="E645" i="4"/>
  <c r="H634" i="1"/>
  <c r="G634" i="1"/>
  <c r="G276" i="9" l="1"/>
  <c r="E276" i="9" s="1"/>
  <c r="B276" i="9" s="1"/>
  <c r="I18" i="3"/>
  <c r="D639" i="1"/>
  <c r="I19" i="3"/>
  <c r="D640" i="1"/>
  <c r="H636" i="1"/>
  <c r="G636" i="1"/>
  <c r="H7" i="3"/>
  <c r="C639" i="1"/>
  <c r="F645" i="4"/>
  <c r="H18" i="3"/>
  <c r="C640" i="1"/>
  <c r="F646" i="4"/>
  <c r="H19" i="3"/>
  <c r="H639" i="1" l="1"/>
  <c r="G639" i="1"/>
  <c r="J3" i="9"/>
  <c r="H640" i="1"/>
  <c r="G640" i="1"/>
  <c r="G274" i="9" l="1"/>
  <c r="H274" i="9"/>
  <c r="L272" i="9"/>
  <c r="H18" i="9"/>
  <c r="J17" i="9"/>
  <c r="H16" i="9"/>
  <c r="H15" i="9"/>
  <c r="G17" i="9"/>
  <c r="G16" i="9"/>
  <c r="G15" i="9"/>
  <c r="G18" i="9"/>
  <c r="J8" i="9"/>
  <c r="K12" i="9"/>
  <c r="M272" i="9"/>
  <c r="J5" i="9"/>
  <c r="M15" i="9"/>
  <c r="I11" i="9"/>
  <c r="J6" i="9"/>
  <c r="J12" i="9"/>
  <c r="I8" i="9"/>
  <c r="I13" i="9"/>
  <c r="J9" i="9"/>
  <c r="H17" i="9"/>
  <c r="I17" i="9"/>
  <c r="J10" i="9"/>
  <c r="K5" i="9"/>
  <c r="J11" i="9"/>
  <c r="J7" i="9"/>
  <c r="I6" i="9"/>
  <c r="I12" i="9"/>
  <c r="M16" i="9"/>
  <c r="K9" i="9"/>
  <c r="K8" i="9"/>
  <c r="K7" i="9"/>
  <c r="I5" i="9"/>
  <c r="L15" i="9"/>
  <c r="F15" i="9" s="1"/>
  <c r="K13" i="9"/>
  <c r="I7" i="9"/>
  <c r="J13" i="9"/>
  <c r="I9" i="9"/>
  <c r="K11" i="9"/>
  <c r="K10" i="9"/>
  <c r="K6" i="9"/>
  <c r="L16" i="9"/>
  <c r="E5" i="9" l="1"/>
  <c r="B5" i="9" s="1"/>
  <c r="E16" i="9"/>
  <c r="E274" i="9"/>
  <c r="B274" i="9" s="1"/>
  <c r="E7" i="9"/>
  <c r="B7" i="9" s="1"/>
  <c r="E18" i="9"/>
  <c r="B18" i="9" s="1"/>
  <c r="F16" i="9"/>
  <c r="F14" i="9" s="1"/>
  <c r="E9" i="9"/>
  <c r="B9" i="9" s="1"/>
  <c r="E8" i="9"/>
  <c r="B8" i="9" s="1"/>
  <c r="E17" i="9"/>
  <c r="B17" i="9" s="1"/>
  <c r="F272" i="9"/>
  <c r="E15" i="9"/>
  <c r="E12" i="9"/>
  <c r="B12" i="9" s="1"/>
  <c r="E6" i="9"/>
  <c r="B6" i="9" s="1"/>
  <c r="E10" i="9"/>
  <c r="B10" i="9" s="1"/>
  <c r="E13" i="9"/>
  <c r="B13" i="9" s="1"/>
  <c r="E11" i="9"/>
  <c r="B11" i="9" s="1"/>
  <c r="E20" i="9" l="1"/>
  <c r="I7" i="3" s="1"/>
  <c r="B16" i="9"/>
  <c r="E4" i="9"/>
  <c r="B272" i="9"/>
  <c r="F20" i="9"/>
  <c r="F3" i="9" s="1"/>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<sst xmlns="http://schemas.openxmlformats.org/spreadsheetml/2006/main" count="4369" uniqueCount="3421">
  <si>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</si>
  <si>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</si>
  <si>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</si>
  <si>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</si>
  <si>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</si>
  <si>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</si>
  <si>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</si>
  <si>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</si>
  <si>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</si>
  <si>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</si>
  <si>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</si>
  <si>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</si>
  <si>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</si>
  <si>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</si>
  <si>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</si>
  <si>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</si>
  <si>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</si>
  <si>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</si>
  <si>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</si>
  <si>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</si>
  <si>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</si>
  <si>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</si>
  <si>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</si>
  <si>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</si>
  <si>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</si>
  <si>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</si>
  <si>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</si>
  <si>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</si>
  <si>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</si>
  <si>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</si>
  <si>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</si>
  <si>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DAVORIN TRSTENJAK, ČAĐAVICA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</si>
  <si>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</si>
  <si>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</si>
  <si>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</si>
  <si>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</si>
  <si>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</si>
  <si>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</si>
  <si>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</si>
  <si>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</si>
  <si>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</si>
  <si>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</si>
  <si>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</si>
  <si>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</si>
  <si>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</si>
  <si>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</si>
  <si>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</si>
  <si>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</si>
  <si>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</si>
  <si>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9667 - O.Š. DAVORIN TRSTENJAK, ČAĐAVICA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</si>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</sst>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0" fillId="0" borderId="0" xfId="0" applyNumberFormat="1" applyFont="1" applyFill="1" applyBorder="1" applyProtection="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499081.77999999997</v>
      </c>
      <c r="D2" s="6">
        <f>'PR-RAS'!E6</f>
        <v>807350.62</v>
      </c>
      <c r="E2" s="6">
        <v>0</v>
      </c>
      <c r="F2" s="6">
        <v>0</v>
      </c>
      <c r="G2" s="7">
        <f t="shared" ref="G2:G264" si="0">(B2/1000)*(C2*1+D2*2)</f>
        <v>2113.7830199999999</v>
      </c>
      <c r="H2" s="7">
        <f t="shared" ref="H2:H264" si="1">ABS(C2-ROUND(C2,0))+ABS(D2-ROUND(D2,0))</f>
        <v>0.6000000000349246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451401.18</v>
      </c>
      <c r="D46" s="1">
        <f>'PR-RAS'!E50</f>
        <v>719526.38</v>
      </c>
      <c r="E46" s="1">
        <v>0</v>
      </c>
      <c r="F46" s="1">
        <v>0</v>
      </c>
      <c r="G46" s="2">
        <f t="shared" si="0"/>
        <v>85070.427299999996</v>
      </c>
      <c r="H46" s="2">
        <f t="shared" si="1"/>
        <v>0.55999999999767169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132.72</v>
      </c>
      <c r="D58" s="1">
        <f>'PR-RAS'!E62</f>
        <v>0</v>
      </c>
      <c r="E58" s="1">
        <v>0</v>
      </c>
      <c r="F58" s="1">
        <v>0</v>
      </c>
      <c r="G58" s="2">
        <f t="shared" si="0"/>
        <v>7.5650399999999998</v>
      </c>
      <c r="H58" s="2">
        <f t="shared" si="1"/>
        <v>0.28000000000000114</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132.72</v>
      </c>
      <c r="D59" s="1">
        <f>'PR-RAS'!E63</f>
        <v>0</v>
      </c>
      <c r="E59" s="1">
        <v>0</v>
      </c>
      <c r="F59" s="1">
        <v>0</v>
      </c>
      <c r="G59" s="2">
        <f t="shared" si="0"/>
        <v>7.6977600000000006</v>
      </c>
      <c r="H59" s="2">
        <f t="shared" si="1"/>
        <v>0.28000000000000114</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437948.47000000003</v>
      </c>
      <c r="D64" s="1">
        <f>'PR-RAS'!E68</f>
        <v>707991.14</v>
      </c>
      <c r="E64" s="1">
        <v>0</v>
      </c>
      <c r="F64" s="1">
        <v>0</v>
      </c>
      <c r="G64" s="2">
        <f t="shared" si="0"/>
        <v>116797.63725</v>
      </c>
      <c r="H64" s="2">
        <f t="shared" si="1"/>
        <v>0.61000000004423782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437749.39</v>
      </c>
      <c r="D65" s="1">
        <f>'PR-RAS'!E69</f>
        <v>707991.14</v>
      </c>
      <c r="E65" s="1">
        <v>0</v>
      </c>
      <c r="F65" s="1">
        <v>0</v>
      </c>
      <c r="G65" s="2">
        <f t="shared" si="0"/>
        <v>118638.82687999999</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199.08</v>
      </c>
      <c r="D66" s="1">
        <f>'PR-RAS'!E70</f>
        <v>0</v>
      </c>
      <c r="E66" s="1">
        <v>0</v>
      </c>
      <c r="F66" s="1">
        <v>0</v>
      </c>
      <c r="G66" s="2">
        <f t="shared" si="0"/>
        <v>12.940200000000001</v>
      </c>
      <c r="H66" s="2">
        <f t="shared" si="1"/>
        <v>8.0000000000012506E-2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13319.99</v>
      </c>
      <c r="D70" s="1">
        <f>'PR-RAS'!E74</f>
        <v>11535.24</v>
      </c>
      <c r="E70" s="1">
        <v>0</v>
      </c>
      <c r="F70" s="1">
        <v>0</v>
      </c>
      <c r="G70" s="2">
        <f t="shared" si="0"/>
        <v>2510.9424300000005</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13319.99</v>
      </c>
      <c r="D71" s="1">
        <f>'PR-RAS'!E75</f>
        <v>11535.24</v>
      </c>
      <c r="E71" s="1">
        <v>0</v>
      </c>
      <c r="F71" s="1">
        <v>0</v>
      </c>
      <c r="G71" s="2">
        <f t="shared" si="0"/>
        <v>2547.3329000000003</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10237.870000000001</v>
      </c>
      <c r="D102" s="1">
        <f>'PR-RAS'!E106</f>
        <v>27028.3</v>
      </c>
      <c r="E102" s="1">
        <v>0</v>
      </c>
      <c r="F102" s="1">
        <v>0</v>
      </c>
      <c r="G102" s="2">
        <f t="shared" si="0"/>
        <v>6493.7414700000008</v>
      </c>
      <c r="H102" s="2">
        <f t="shared" si="1"/>
        <v>0.42999999999847205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10237.870000000001</v>
      </c>
      <c r="D108" s="1">
        <f>'PR-RAS'!E112</f>
        <v>27028.3</v>
      </c>
      <c r="E108" s="1">
        <v>0</v>
      </c>
      <c r="F108" s="1">
        <v>0</v>
      </c>
      <c r="G108" s="2">
        <f t="shared" si="0"/>
        <v>6879.5082899999998</v>
      </c>
      <c r="H108" s="2">
        <f t="shared" si="1"/>
        <v>0.42999999999847205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10237.870000000001</v>
      </c>
      <c r="D113" s="1">
        <f>'PR-RAS'!E117</f>
        <v>27028.3</v>
      </c>
      <c r="E113" s="1">
        <v>0</v>
      </c>
      <c r="F113" s="1">
        <v>0</v>
      </c>
      <c r="G113" s="2">
        <f t="shared" si="0"/>
        <v>7200.9806400000007</v>
      </c>
      <c r="H113" s="2">
        <f t="shared" si="1"/>
        <v>0.42999999999847205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10255.450000000001</v>
      </c>
      <c r="E120" s="1">
        <v>0</v>
      </c>
      <c r="F120" s="1">
        <v>0</v>
      </c>
      <c r="G120" s="2">
        <f t="shared" si="0"/>
        <v>2440.7971000000002</v>
      </c>
      <c r="H120" s="2">
        <f t="shared" si="1"/>
        <v>0.4500000000007276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260</v>
      </c>
      <c r="E121" s="1">
        <v>0</v>
      </c>
      <c r="F121" s="1">
        <v>0</v>
      </c>
      <c r="G121" s="2">
        <f t="shared" si="0"/>
        <v>62.4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260</v>
      </c>
      <c r="E123" s="1">
        <v>0</v>
      </c>
      <c r="F123" s="1">
        <v>0</v>
      </c>
      <c r="G123" s="2">
        <f t="shared" si="0"/>
        <v>63.44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9995.4500000000007</v>
      </c>
      <c r="E124" s="1">
        <v>0</v>
      </c>
      <c r="F124" s="1">
        <v>0</v>
      </c>
      <c r="G124" s="2">
        <f t="shared" si="0"/>
        <v>2458.8807000000002</v>
      </c>
      <c r="H124" s="2">
        <f t="shared" si="1"/>
        <v>0.4500000000007276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9995.4500000000007</v>
      </c>
      <c r="E125" s="1">
        <v>0</v>
      </c>
      <c r="F125" s="1">
        <v>0</v>
      </c>
      <c r="G125" s="2">
        <f t="shared" si="0"/>
        <v>2478.8715999999999</v>
      </c>
      <c r="H125" s="2">
        <f t="shared" si="1"/>
        <v>0.4500000000007276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37442.730000000003</v>
      </c>
      <c r="D129" s="1">
        <f>'PR-RAS'!E133</f>
        <v>50540.49</v>
      </c>
      <c r="E129" s="1">
        <v>0</v>
      </c>
      <c r="F129" s="1">
        <v>0</v>
      </c>
      <c r="G129" s="2">
        <f t="shared" si="0"/>
        <v>17731.034879999999</v>
      </c>
      <c r="H129" s="2">
        <f t="shared" si="1"/>
        <v>0.75999999999476131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37442.730000000003</v>
      </c>
      <c r="D130" s="1">
        <f>'PR-RAS'!E134</f>
        <v>50540.49</v>
      </c>
      <c r="E130" s="1">
        <v>0</v>
      </c>
      <c r="F130" s="1">
        <v>0</v>
      </c>
      <c r="G130" s="2">
        <f t="shared" si="0"/>
        <v>17869.558590000001</v>
      </c>
      <c r="H130" s="2">
        <f t="shared" si="1"/>
        <v>0.75999999999476131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37442.730000000003</v>
      </c>
      <c r="D131" s="1">
        <f>'PR-RAS'!E135</f>
        <v>50540.49</v>
      </c>
      <c r="E131" s="1">
        <v>0</v>
      </c>
      <c r="F131" s="1">
        <v>0</v>
      </c>
      <c r="G131" s="2">
        <f t="shared" si="0"/>
        <v>18008.082299999998</v>
      </c>
      <c r="H131" s="2">
        <f t="shared" si="1"/>
        <v>0.75999999999476131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493798.06</v>
      </c>
      <c r="D147" s="1">
        <f>'PR-RAS'!E151</f>
        <v>801755.04999999993</v>
      </c>
      <c r="E147" s="1">
        <v>0</v>
      </c>
      <c r="F147" s="1">
        <v>0</v>
      </c>
      <c r="G147" s="2">
        <f t="shared" si="0"/>
        <v>306206.99135999993</v>
      </c>
      <c r="H147" s="2">
        <f t="shared" si="1"/>
        <v>0.1099999999278225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401666.68</v>
      </c>
      <c r="D148" s="1">
        <f>'PR-RAS'!E152</f>
        <v>668940.42000000004</v>
      </c>
      <c r="E148" s="1">
        <v>0</v>
      </c>
      <c r="F148" s="1">
        <v>0</v>
      </c>
      <c r="G148" s="2">
        <f t="shared" si="0"/>
        <v>255713.48543999999</v>
      </c>
      <c r="H148" s="2">
        <f t="shared" si="1"/>
        <v>0.74000000004889444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328177.3</v>
      </c>
      <c r="D149" s="1">
        <f>'PR-RAS'!E153</f>
        <v>552435.55000000005</v>
      </c>
      <c r="E149" s="1">
        <v>0</v>
      </c>
      <c r="F149" s="1">
        <v>0</v>
      </c>
      <c r="G149" s="2">
        <f t="shared" si="0"/>
        <v>212091.16320000001</v>
      </c>
      <c r="H149" s="2">
        <f t="shared" si="1"/>
        <v>0.74999999994179234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328177.3</v>
      </c>
      <c r="D150" s="1">
        <f>'PR-RAS'!E154</f>
        <v>552435.55000000005</v>
      </c>
      <c r="E150" s="1">
        <v>0</v>
      </c>
      <c r="F150" s="1">
        <v>0</v>
      </c>
      <c r="G150" s="2">
        <f t="shared" si="0"/>
        <v>213524.21160000001</v>
      </c>
      <c r="H150" s="2">
        <f t="shared" si="1"/>
        <v>0.74999999994179234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19155.14</v>
      </c>
      <c r="D154" s="1">
        <f>'PR-RAS'!E158</f>
        <v>25571.57</v>
      </c>
      <c r="E154" s="1">
        <v>0</v>
      </c>
      <c r="F154" s="1">
        <v>0</v>
      </c>
      <c r="G154" s="2">
        <f t="shared" si="0"/>
        <v>10755.636839999999</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54334.239999999998</v>
      </c>
      <c r="D155" s="1">
        <f>'PR-RAS'!E159</f>
        <v>90933.3</v>
      </c>
      <c r="E155" s="1">
        <v>0</v>
      </c>
      <c r="F155" s="1">
        <v>0</v>
      </c>
      <c r="G155" s="2">
        <f t="shared" si="0"/>
        <v>36374.929360000002</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54334.239999999998</v>
      </c>
      <c r="D157" s="1">
        <f>'PR-RAS'!E161</f>
        <v>90933.3</v>
      </c>
      <c r="E157" s="1">
        <v>0</v>
      </c>
      <c r="F157" s="1">
        <v>0</v>
      </c>
      <c r="G157" s="2">
        <f t="shared" si="0"/>
        <v>36847.331039999997</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86235.140000000014</v>
      </c>
      <c r="D159" s="1">
        <f>'PR-RAS'!E163</f>
        <v>123130.48999999999</v>
      </c>
      <c r="E159" s="1">
        <v>0</v>
      </c>
      <c r="F159" s="1">
        <v>0</v>
      </c>
      <c r="G159" s="2">
        <f t="shared" si="0"/>
        <v>52534.386959999996</v>
      </c>
      <c r="H159" s="2">
        <f t="shared" si="1"/>
        <v>0.63000000000465661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36410.400000000001</v>
      </c>
      <c r="D160" s="1">
        <f>'PR-RAS'!E164</f>
        <v>40252.9</v>
      </c>
      <c r="E160" s="1">
        <v>0</v>
      </c>
      <c r="F160" s="1">
        <v>0</v>
      </c>
      <c r="G160" s="2">
        <f t="shared" si="0"/>
        <v>18589.675800000001</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384.37</v>
      </c>
      <c r="D161" s="1">
        <f>'PR-RAS'!E165</f>
        <v>738.1</v>
      </c>
      <c r="E161" s="1">
        <v>0</v>
      </c>
      <c r="F161" s="1">
        <v>0</v>
      </c>
      <c r="G161" s="2">
        <f t="shared" si="0"/>
        <v>297.69120000000004</v>
      </c>
      <c r="H161" s="2">
        <f t="shared" si="1"/>
        <v>0.47000000000002728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36026.03</v>
      </c>
      <c r="D162" s="1">
        <f>'PR-RAS'!E166</f>
        <v>39421.89</v>
      </c>
      <c r="E162" s="1">
        <v>0</v>
      </c>
      <c r="F162" s="1">
        <v>0</v>
      </c>
      <c r="G162" s="2">
        <f t="shared" si="0"/>
        <v>18494.039410000001</v>
      </c>
      <c r="H162" s="2">
        <f t="shared" si="1"/>
        <v>0.13999999999941792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92.91</v>
      </c>
      <c r="E163" s="1">
        <v>0</v>
      </c>
      <c r="F163" s="1">
        <v>0</v>
      </c>
      <c r="G163" s="2">
        <f t="shared" si="0"/>
        <v>30.10284</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36037.65</v>
      </c>
      <c r="D165" s="1">
        <f>'PR-RAS'!E169</f>
        <v>60767.09</v>
      </c>
      <c r="E165" s="1">
        <v>0</v>
      </c>
      <c r="F165" s="1">
        <v>0</v>
      </c>
      <c r="G165" s="2">
        <f t="shared" si="0"/>
        <v>25841.780119999999</v>
      </c>
      <c r="H165" s="2">
        <f t="shared" si="1"/>
        <v>0.43999999999505235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2037.2</v>
      </c>
      <c r="D166" s="1">
        <f>'PR-RAS'!E170</f>
        <v>1852.23</v>
      </c>
      <c r="E166" s="1">
        <v>0</v>
      </c>
      <c r="F166" s="1">
        <v>0</v>
      </c>
      <c r="G166" s="2">
        <f t="shared" si="0"/>
        <v>947.37390000000005</v>
      </c>
      <c r="H166" s="2">
        <f t="shared" si="1"/>
        <v>0.43000000000006366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8893.07</v>
      </c>
      <c r="D167" s="1">
        <f>'PR-RAS'!E171</f>
        <v>27888.11</v>
      </c>
      <c r="E167" s="1">
        <v>0</v>
      </c>
      <c r="F167" s="1">
        <v>0</v>
      </c>
      <c r="G167" s="2">
        <f t="shared" si="0"/>
        <v>10735.102140000001</v>
      </c>
      <c r="H167" s="2">
        <f t="shared" si="1"/>
        <v>0.18000000000029104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24375.63</v>
      </c>
      <c r="D168" s="1">
        <f>'PR-RAS'!E172</f>
        <v>30537.3</v>
      </c>
      <c r="E168" s="1">
        <v>0</v>
      </c>
      <c r="F168" s="1">
        <v>0</v>
      </c>
      <c r="G168" s="2">
        <f t="shared" si="0"/>
        <v>14270.188410000001</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512.6</v>
      </c>
      <c r="D169" s="1">
        <f>'PR-RAS'!E173</f>
        <v>489.45</v>
      </c>
      <c r="E169" s="1">
        <v>0</v>
      </c>
      <c r="F169" s="1">
        <v>0</v>
      </c>
      <c r="G169" s="2">
        <f t="shared" si="0"/>
        <v>250.572</v>
      </c>
      <c r="H169" s="2">
        <f t="shared" si="1"/>
        <v>0.84999999999996589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219.15</v>
      </c>
      <c r="D170" s="1">
        <f>'PR-RAS'!E174</f>
        <v>0</v>
      </c>
      <c r="E170" s="1">
        <v>0</v>
      </c>
      <c r="F170" s="1">
        <v>0</v>
      </c>
      <c r="G170" s="2">
        <f t="shared" si="0"/>
        <v>37.036350000000006</v>
      </c>
      <c r="H170" s="2">
        <f t="shared" si="1"/>
        <v>0.15000000000000568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11500.88</v>
      </c>
      <c r="D173" s="1">
        <f>'PR-RAS'!E177</f>
        <v>16880.28</v>
      </c>
      <c r="E173" s="1">
        <v>0</v>
      </c>
      <c r="F173" s="1">
        <v>0</v>
      </c>
      <c r="G173" s="2">
        <f t="shared" si="0"/>
        <v>7784.9676799999988</v>
      </c>
      <c r="H173" s="2">
        <f t="shared" si="1"/>
        <v>0.3999999999996362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1453.07</v>
      </c>
      <c r="D174" s="1">
        <f>'PR-RAS'!E178</f>
        <v>1565.95</v>
      </c>
      <c r="E174" s="1">
        <v>0</v>
      </c>
      <c r="F174" s="1">
        <v>0</v>
      </c>
      <c r="G174" s="2">
        <f t="shared" si="0"/>
        <v>793.19980999999996</v>
      </c>
      <c r="H174" s="2">
        <f t="shared" si="1"/>
        <v>0.11999999999989086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3985.83</v>
      </c>
      <c r="D175" s="1">
        <f>'PR-RAS'!E179</f>
        <v>7031.78</v>
      </c>
      <c r="E175" s="1">
        <v>0</v>
      </c>
      <c r="F175" s="1">
        <v>0</v>
      </c>
      <c r="G175" s="2">
        <f t="shared" si="0"/>
        <v>3140.5938599999995</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2686.23</v>
      </c>
      <c r="D177" s="1">
        <f>'PR-RAS'!E181</f>
        <v>2466.2199999999998</v>
      </c>
      <c r="E177" s="1">
        <v>0</v>
      </c>
      <c r="F177" s="1">
        <v>0</v>
      </c>
      <c r="G177" s="2">
        <f t="shared" si="0"/>
        <v>1340.8859199999999</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2094.0700000000002</v>
      </c>
      <c r="D179" s="1">
        <f>'PR-RAS'!E183</f>
        <v>2156.92</v>
      </c>
      <c r="E179" s="1">
        <v>0</v>
      </c>
      <c r="F179" s="1">
        <v>0</v>
      </c>
      <c r="G179" s="2">
        <f t="shared" si="0"/>
        <v>1140.60798</v>
      </c>
      <c r="H179" s="2">
        <f t="shared" si="1"/>
        <v>0.15000000000009095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1281.68</v>
      </c>
      <c r="D181" s="1">
        <f>'PR-RAS'!E185</f>
        <v>3659.41</v>
      </c>
      <c r="E181" s="1">
        <v>0</v>
      </c>
      <c r="F181" s="1">
        <v>0</v>
      </c>
      <c r="G181" s="2">
        <f t="shared" si="0"/>
        <v>1548.09</v>
      </c>
      <c r="H181" s="2">
        <f t="shared" si="1"/>
        <v>0.72999999999979082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2286.21</v>
      </c>
      <c r="D184" s="1">
        <f>'PR-RAS'!E188</f>
        <v>5230.2199999999993</v>
      </c>
      <c r="E184" s="1">
        <v>0</v>
      </c>
      <c r="F184" s="1">
        <v>0</v>
      </c>
      <c r="G184" s="2">
        <f t="shared" si="0"/>
        <v>2332.6369499999996</v>
      </c>
      <c r="H184" s="2">
        <f t="shared" si="1"/>
        <v>0.42999999999938154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66.36</v>
      </c>
      <c r="E188" s="1">
        <v>0</v>
      </c>
      <c r="F188" s="1">
        <v>0</v>
      </c>
      <c r="G188" s="2">
        <f t="shared" si="0"/>
        <v>24.818639999999998</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2286.21</v>
      </c>
      <c r="D191" s="1">
        <f>'PR-RAS'!E195</f>
        <v>5163.8599999999997</v>
      </c>
      <c r="E191" s="1">
        <v>0</v>
      </c>
      <c r="F191" s="1">
        <v>0</v>
      </c>
      <c r="G191" s="2">
        <f t="shared" si="0"/>
        <v>2396.6467000000002</v>
      </c>
      <c r="H191" s="2">
        <f t="shared" si="1"/>
        <v>0.3500000000003638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17.16</v>
      </c>
      <c r="D192" s="1">
        <f>'PR-RAS'!E196</f>
        <v>188.69</v>
      </c>
      <c r="E192" s="1">
        <v>0</v>
      </c>
      <c r="F192" s="1">
        <v>0</v>
      </c>
      <c r="G192" s="2">
        <f t="shared" si="0"/>
        <v>75.357140000000001</v>
      </c>
      <c r="H192" s="2">
        <f t="shared" si="1"/>
        <v>0.47000000000000242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17.16</v>
      </c>
      <c r="D206" s="1">
        <f>'PR-RAS'!E210</f>
        <v>188.69</v>
      </c>
      <c r="E206" s="1">
        <v>0</v>
      </c>
      <c r="F206" s="1">
        <v>0</v>
      </c>
      <c r="G206" s="2">
        <f t="shared" si="0"/>
        <v>80.880700000000004</v>
      </c>
      <c r="H206" s="2">
        <f t="shared" si="1"/>
        <v>0.47000000000000242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17.16</v>
      </c>
      <c r="D207" s="1">
        <f>'PR-RAS'!E211</f>
        <v>188.69</v>
      </c>
      <c r="E207" s="1">
        <v>0</v>
      </c>
      <c r="F207" s="1">
        <v>0</v>
      </c>
      <c r="G207" s="2">
        <f t="shared" si="0"/>
        <v>81.275239999999997</v>
      </c>
      <c r="H207" s="2">
        <f t="shared" si="1"/>
        <v>0.47000000000000242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5879.08</v>
      </c>
      <c r="D248" s="1">
        <f>'PR-RAS'!E252</f>
        <v>9195.4500000000007</v>
      </c>
      <c r="E248" s="1">
        <v>0</v>
      </c>
      <c r="F248" s="1">
        <v>0</v>
      </c>
      <c r="G248" s="2">
        <f t="shared" si="0"/>
        <v>5994.6850600000007</v>
      </c>
      <c r="H248" s="2">
        <f t="shared" si="1"/>
        <v>0.53000000000065484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5879.08</v>
      </c>
      <c r="D255" s="1">
        <f>'PR-RAS'!E259</f>
        <v>9195.4500000000007</v>
      </c>
      <c r="E255" s="1">
        <v>0</v>
      </c>
      <c r="F255" s="1">
        <v>0</v>
      </c>
      <c r="G255" s="2">
        <f t="shared" si="0"/>
        <v>6164.5749200000009</v>
      </c>
      <c r="H255" s="2">
        <f t="shared" si="1"/>
        <v>0.53000000000065484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5879.08</v>
      </c>
      <c r="D257" s="1">
        <f>'PR-RAS'!E261</f>
        <v>9195.4500000000007</v>
      </c>
      <c r="E257" s="1">
        <v>0</v>
      </c>
      <c r="F257" s="1">
        <v>0</v>
      </c>
      <c r="G257" s="2">
        <f t="shared" si="0"/>
        <v>6213.114880000001</v>
      </c>
      <c r="H257" s="2">
        <f t="shared" si="1"/>
        <v>0.53000000000065484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300</v>
      </c>
      <c r="E259" s="1">
        <v>0</v>
      </c>
      <c r="F259" s="1">
        <v>0</v>
      </c>
      <c r="G259" s="2">
        <f t="shared" si="0"/>
        <v>154.80000000000001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300</v>
      </c>
      <c r="E260" s="1">
        <v>0</v>
      </c>
      <c r="F260" s="1">
        <v>0</v>
      </c>
      <c r="G260" s="2">
        <f t="shared" si="0"/>
        <v>155.4</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300</v>
      </c>
      <c r="E262" s="1">
        <v>0</v>
      </c>
      <c r="F262" s="1">
        <v>0</v>
      </c>
      <c r="G262" s="2">
        <f t="shared" si="0"/>
        <v>156.6</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493798.06</v>
      </c>
      <c r="D285" s="1">
        <f>'PR-RAS'!E289</f>
        <v>801755.04999999993</v>
      </c>
      <c r="E285" s="1">
        <v>0</v>
      </c>
      <c r="F285" s="1">
        <v>0</v>
      </c>
      <c r="G285" s="2">
        <f t="shared" si="8"/>
        <v>595635.51743999985</v>
      </c>
      <c r="H285" s="2">
        <f t="shared" si="9"/>
        <v>0.1099999999278225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5283.7199999999721</v>
      </c>
      <c r="D286" s="1">
        <f>'PR-RAS'!E290</f>
        <v>5595.5700000000652</v>
      </c>
      <c r="E286" s="1">
        <v>0</v>
      </c>
      <c r="F286" s="1">
        <v>0</v>
      </c>
      <c r="G286" s="2">
        <f t="shared" si="8"/>
        <v>4695.3351000000284</v>
      </c>
      <c r="H286" s="2">
        <f t="shared" si="9"/>
        <v>0.7099999999627471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218.33</v>
      </c>
      <c r="D288" s="1">
        <f>'PR-RAS'!E292</f>
        <v>0</v>
      </c>
      <c r="E288" s="1">
        <v>0</v>
      </c>
      <c r="F288" s="1">
        <v>0</v>
      </c>
      <c r="G288" s="2">
        <f t="shared" si="8"/>
        <v>62.660710000000002</v>
      </c>
      <c r="H288" s="2">
        <f t="shared" si="9"/>
        <v>0.33000000000001251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2167.2399999999998</v>
      </c>
      <c r="E289" s="1">
        <v>0</v>
      </c>
      <c r="F289" s="1">
        <v>0</v>
      </c>
      <c r="G289" s="2">
        <f t="shared" si="8"/>
        <v>1248.3302399999998</v>
      </c>
      <c r="H289" s="2">
        <f t="shared" si="9"/>
        <v>0.23999999999978172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501.27</v>
      </c>
      <c r="D293" s="1">
        <f>'PR-RAS'!E298</f>
        <v>0</v>
      </c>
      <c r="E293" s="1">
        <v>0</v>
      </c>
      <c r="F293" s="1">
        <v>0</v>
      </c>
      <c r="G293" s="2">
        <f t="shared" si="8"/>
        <v>146.37083999999999</v>
      </c>
      <c r="H293" s="2">
        <f t="shared" si="9"/>
        <v>0.26999999999998181</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501.27</v>
      </c>
      <c r="D306" s="1">
        <f>'PR-RAS'!E311</f>
        <v>0</v>
      </c>
      <c r="E306" s="1">
        <v>0</v>
      </c>
      <c r="F306" s="1">
        <v>0</v>
      </c>
      <c r="G306" s="2">
        <f t="shared" si="8"/>
        <v>152.88735</v>
      </c>
      <c r="H306" s="2">
        <f t="shared" si="9"/>
        <v>0.26999999999998181</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501.27</v>
      </c>
      <c r="D307" s="1">
        <f>'PR-RAS'!E312</f>
        <v>0</v>
      </c>
      <c r="E307" s="1">
        <v>0</v>
      </c>
      <c r="F307" s="1">
        <v>0</v>
      </c>
      <c r="G307" s="2">
        <f t="shared" si="8"/>
        <v>153.38862</v>
      </c>
      <c r="H307" s="2">
        <f t="shared" si="9"/>
        <v>0.26999999999998181</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501.27</v>
      </c>
      <c r="D308" s="1">
        <f>'PR-RAS'!E313</f>
        <v>0</v>
      </c>
      <c r="E308" s="1">
        <v>0</v>
      </c>
      <c r="F308" s="1">
        <v>0</v>
      </c>
      <c r="G308" s="2">
        <f t="shared" si="8"/>
        <v>153.88988999999998</v>
      </c>
      <c r="H308" s="2">
        <f t="shared" si="9"/>
        <v>0.26999999999998181</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8173.91</v>
      </c>
      <c r="D345" s="1">
        <f>'PR-RAS'!E350</f>
        <v>5927.99</v>
      </c>
      <c r="E345" s="1">
        <v>0</v>
      </c>
      <c r="F345" s="1">
        <v>0</v>
      </c>
      <c r="G345" s="2">
        <f t="shared" si="8"/>
        <v>6890.2821599999988</v>
      </c>
      <c r="H345" s="2">
        <f t="shared" si="9"/>
        <v>0.1000000000003638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8173.91</v>
      </c>
      <c r="D358" s="1">
        <f>'PR-RAS'!E363</f>
        <v>5927.99</v>
      </c>
      <c r="E358" s="1">
        <v>0</v>
      </c>
      <c r="F358" s="1">
        <v>0</v>
      </c>
      <c r="G358" s="2">
        <f t="shared" si="8"/>
        <v>7150.6707299999998</v>
      </c>
      <c r="H358" s="2">
        <f t="shared" si="9"/>
        <v>0.1000000000003638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921.73</v>
      </c>
      <c r="E364" s="1">
        <v>0</v>
      </c>
      <c r="F364" s="1">
        <v>0</v>
      </c>
      <c r="G364" s="2">
        <f t="shared" si="8"/>
        <v>669.17597999999998</v>
      </c>
      <c r="H364" s="2">
        <f t="shared" si="9"/>
        <v>0.26999999999998181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921.73</v>
      </c>
      <c r="E365" s="1">
        <v>0</v>
      </c>
      <c r="F365" s="1">
        <v>0</v>
      </c>
      <c r="G365" s="2">
        <f t="shared" si="8"/>
        <v>671.01944000000003</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8173.91</v>
      </c>
      <c r="D378" s="1">
        <f>'PR-RAS'!E383</f>
        <v>5006.26</v>
      </c>
      <c r="E378" s="1">
        <v>0</v>
      </c>
      <c r="F378" s="1">
        <v>0</v>
      </c>
      <c r="G378" s="2">
        <f t="shared" si="8"/>
        <v>6856.2841100000005</v>
      </c>
      <c r="H378" s="2">
        <f t="shared" si="9"/>
        <v>0.3500000000003638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8173.91</v>
      </c>
      <c r="D379" s="1">
        <f>'PR-RAS'!E384</f>
        <v>5006.26</v>
      </c>
      <c r="E379" s="1">
        <v>0</v>
      </c>
      <c r="F379" s="1">
        <v>0</v>
      </c>
      <c r="G379" s="2">
        <f t="shared" si="8"/>
        <v>6874.4705400000003</v>
      </c>
      <c r="H379" s="2">
        <f t="shared" si="9"/>
        <v>0.3500000000003638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7672.6399999999994</v>
      </c>
      <c r="D403" s="1">
        <f>'PR-RAS'!E408</f>
        <v>5927.99</v>
      </c>
      <c r="E403" s="1">
        <v>0</v>
      </c>
      <c r="F403" s="1">
        <v>0</v>
      </c>
      <c r="G403" s="2">
        <f t="shared" si="8"/>
        <v>7850.5052400000004</v>
      </c>
      <c r="H403" s="2">
        <f t="shared" si="9"/>
        <v>0.37000000000080036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499583.05</v>
      </c>
      <c r="D407" s="1">
        <f>'PR-RAS'!E412</f>
        <v>807350.62</v>
      </c>
      <c r="E407" s="1">
        <v>0</v>
      </c>
      <c r="F407" s="1">
        <v>0</v>
      </c>
      <c r="G407" s="2">
        <f t="shared" si="8"/>
        <v>858399.42174000002</v>
      </c>
      <c r="H407" s="2">
        <f t="shared" si="9"/>
        <v>0.42999999999301508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501971.97</v>
      </c>
      <c r="D408" s="1">
        <f>'PR-RAS'!E413</f>
        <v>807683.03999999992</v>
      </c>
      <c r="E408" s="1">
        <v>0</v>
      </c>
      <c r="F408" s="1">
        <v>0</v>
      </c>
      <c r="G408" s="2">
        <f t="shared" si="8"/>
        <v>861756.58634999988</v>
      </c>
      <c r="H408" s="2">
        <f t="shared" si="9"/>
        <v>6.9999999948777258E-2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2388.9199999999837</v>
      </c>
      <c r="D410" s="1">
        <f>'PR-RAS'!E415</f>
        <v>332.41999999992549</v>
      </c>
      <c r="E410" s="1">
        <v>0</v>
      </c>
      <c r="F410" s="1">
        <v>0</v>
      </c>
      <c r="G410" s="2">
        <f t="shared" si="8"/>
        <v>1248.9878399999322</v>
      </c>
      <c r="H410" s="2">
        <f t="shared" si="9"/>
        <v>0.49999999994179234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218.33</v>
      </c>
      <c r="D411" s="1">
        <f>'PR-RAS'!E416</f>
        <v>0</v>
      </c>
      <c r="E411" s="1">
        <v>0</v>
      </c>
      <c r="F411" s="1">
        <v>0</v>
      </c>
      <c r="G411" s="2">
        <f t="shared" si="8"/>
        <v>89.515299999999996</v>
      </c>
      <c r="H411" s="2">
        <f t="shared" si="9"/>
        <v>0.33000000000001251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2167.2399999999998</v>
      </c>
      <c r="E412" s="1">
        <v>0</v>
      </c>
      <c r="F412" s="1">
        <v>0</v>
      </c>
      <c r="G412" s="2">
        <f t="shared" si="8"/>
        <v>1781.4712799999998</v>
      </c>
      <c r="H412" s="2">
        <f t="shared" si="9"/>
        <v>0.23999999999978172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499583.05</v>
      </c>
      <c r="D633" s="1">
        <f>'PR-RAS'!E639</f>
        <v>807350.62</v>
      </c>
      <c r="E633" s="1">
        <v>0</v>
      </c>
      <c r="F633" s="1">
        <v>0</v>
      </c>
      <c r="G633" s="2">
        <f t="shared" si="10"/>
        <v>1336227.6712800001</v>
      </c>
      <c r="H633" s="2">
        <f t="shared" si="11"/>
        <v>0.42999999999301508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501971.97</v>
      </c>
      <c r="D634" s="1">
        <f>'PR-RAS'!E640</f>
        <v>807683.03999999992</v>
      </c>
      <c r="E634" s="1">
        <v>0</v>
      </c>
      <c r="F634" s="1">
        <v>0</v>
      </c>
      <c r="G634" s="2">
        <f t="shared" si="10"/>
        <v>1340274.9856499999</v>
      </c>
      <c r="H634" s="2">
        <f t="shared" si="11"/>
        <v>6.9999999948777258E-2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2388.9199999999837</v>
      </c>
      <c r="D636" s="1">
        <f>'PR-RAS'!E642</f>
        <v>332.41999999992549</v>
      </c>
      <c r="E636" s="1">
        <v>0</v>
      </c>
      <c r="F636" s="1">
        <v>0</v>
      </c>
      <c r="G636" s="2">
        <f t="shared" si="10"/>
        <v>1939.137599999895</v>
      </c>
      <c r="H636" s="2">
        <f t="shared" si="11"/>
        <v>0.49999999994179234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218.33</v>
      </c>
      <c r="D637" s="1">
        <f>'PR-RAS'!E643</f>
        <v>0</v>
      </c>
      <c r="E637" s="1">
        <v>0</v>
      </c>
      <c r="F637" s="1">
        <v>0</v>
      </c>
      <c r="G637" s="2">
        <f t="shared" si="10"/>
        <v>138.85788000000002</v>
      </c>
      <c r="H637" s="2">
        <f t="shared" si="11"/>
        <v>0.33000000000001251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2167.2399999999998</v>
      </c>
      <c r="E638" s="1">
        <v>0</v>
      </c>
      <c r="F638" s="1">
        <v>0</v>
      </c>
      <c r="G638" s="2">
        <f t="shared" si="10"/>
        <v>2761.0637599999995</v>
      </c>
      <c r="H638" s="2">
        <f t="shared" si="11"/>
        <v>0.23999999999978172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2170.5899999999838</v>
      </c>
      <c r="D640" s="1">
        <f>'PR-RAS'!E646</f>
        <v>2499.6599999999253</v>
      </c>
      <c r="E640" s="1">
        <v>0</v>
      </c>
      <c r="F640" s="1">
        <v>0</v>
      </c>
      <c r="G640" s="2">
        <f t="shared" si="10"/>
        <v>4581.5724899998941</v>
      </c>
      <c r="H640" s="2">
        <f t="shared" si="11"/>
        <v>0.75000000009094947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53828.9</v>
      </c>
      <c r="D641" s="1">
        <f>'PR-RAS'!E647</f>
        <v>61360.68</v>
      </c>
      <c r="E641" s="1">
        <v>0</v>
      </c>
      <c r="F641" s="1">
        <v>0</v>
      </c>
      <c r="G641" s="2">
        <f t="shared" si="10"/>
        <v>112992.1664</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104.19</v>
      </c>
      <c r="D642" s="1">
        <f>'PR-RAS'!E649</f>
        <v>0</v>
      </c>
      <c r="E642" s="1">
        <v>0</v>
      </c>
      <c r="F642" s="1">
        <v>0</v>
      </c>
      <c r="G642" s="2">
        <f t="shared" si="10"/>
        <v>66.785790000000006</v>
      </c>
      <c r="H642" s="2">
        <f t="shared" si="11"/>
        <v>0.18999999999999773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24851.77</v>
      </c>
      <c r="D643" s="1">
        <f>'PR-RAS'!E650</f>
        <v>0</v>
      </c>
      <c r="E643" s="1">
        <v>0</v>
      </c>
      <c r="F643" s="1">
        <v>0</v>
      </c>
      <c r="G643" s="2">
        <f t="shared" si="10"/>
        <v>15954.83634</v>
      </c>
      <c r="H643" s="2">
        <f t="shared" si="11"/>
        <v>0.22999999999956344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24955.96</v>
      </c>
      <c r="D644" s="1">
        <f>'PR-RAS'!E651</f>
        <v>0</v>
      </c>
      <c r="E644" s="1">
        <v>0</v>
      </c>
      <c r="F644" s="1">
        <v>0</v>
      </c>
      <c r="G644" s="2">
        <f t="shared" si="10"/>
        <v>16046.682279999999</v>
      </c>
      <c r="H644" s="2">
        <f t="shared" si="11"/>
        <v>4.0000000000873115E-2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42</v>
      </c>
      <c r="D647" s="1">
        <f>'PR-RAS'!E654</f>
        <v>41</v>
      </c>
      <c r="E647" s="1">
        <v>0</v>
      </c>
      <c r="F647" s="1">
        <v>0</v>
      </c>
      <c r="G647" s="2">
        <f t="shared" si="10"/>
        <v>80.103999999999999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132.72</v>
      </c>
      <c r="D664" s="1">
        <f>'PR-RAS'!E671</f>
        <v>0</v>
      </c>
      <c r="E664" s="1">
        <v>0</v>
      </c>
      <c r="F664" s="1">
        <v>0</v>
      </c>
      <c r="G664" s="2">
        <f t="shared" si="10"/>
        <v>87.99336000000001</v>
      </c>
      <c r="H664" s="2">
        <f t="shared" si="11"/>
        <v>0.28000000000000114</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435494.57</v>
      </c>
      <c r="D668" s="1">
        <f>'PR-RAS'!E675</f>
        <v>707429.05</v>
      </c>
      <c r="E668" s="1">
        <v>0</v>
      </c>
      <c r="F668" s="1">
        <v>0</v>
      </c>
      <c r="G668" s="2">
        <f t="shared" si="10"/>
        <v>1234185.2308900002</v>
      </c>
      <c r="H668" s="2">
        <f t="shared" si="11"/>
        <v>0.48000000003958121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2254.8200000000002</v>
      </c>
      <c r="D669" s="1">
        <f>'PR-RAS'!E676</f>
        <v>562.09</v>
      </c>
      <c r="E669" s="1">
        <v>0</v>
      </c>
      <c r="F669" s="1">
        <v>0</v>
      </c>
      <c r="G669" s="2">
        <f t="shared" si="10"/>
        <v>2257.172</v>
      </c>
      <c r="H669" s="2">
        <f t="shared" si="11"/>
        <v>0.26999999999986812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199.08</v>
      </c>
      <c r="D670" s="1">
        <f>'PR-RAS'!E677</f>
        <v>0</v>
      </c>
      <c r="E670" s="1">
        <v>0</v>
      </c>
      <c r="F670" s="1">
        <v>0</v>
      </c>
      <c r="G670" s="2">
        <f t="shared" si="10"/>
        <v>133.18452000000002</v>
      </c>
      <c r="H670" s="2">
        <f t="shared" si="11"/>
        <v>8.0000000000012506E-2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13319.99</v>
      </c>
      <c r="D688" s="1">
        <f>'PR-RAS'!E695</f>
        <v>11535.24</v>
      </c>
      <c r="E688" s="1">
        <v>0</v>
      </c>
      <c r="F688" s="1">
        <v>0</v>
      </c>
      <c r="G688" s="2">
        <f t="shared" si="10"/>
        <v>25000.252890000003</v>
      </c>
      <c r="H688" s="2">
        <f t="shared" si="11"/>
        <v>0.25</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9919.34</v>
      </c>
      <c r="D703" s="1">
        <f>'PR-RAS'!E710</f>
        <v>22390.560000000001</v>
      </c>
      <c r="E703" s="1">
        <v>0</v>
      </c>
      <c r="F703" s="1">
        <v>0</v>
      </c>
      <c r="G703" s="2">
        <f t="shared" si="10"/>
        <v>38399.72292</v>
      </c>
      <c r="H703" s="2">
        <f t="shared" si="11"/>
        <v>0.77999999999883585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796.34</v>
      </c>
      <c r="E710" s="1">
        <v>0</v>
      </c>
      <c r="F710" s="1">
        <v>0</v>
      </c>
      <c r="G710" s="2">
        <f t="shared" si="10"/>
        <v>1129.21012</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36026.03</v>
      </c>
      <c r="D711" s="1">
        <f>'PR-RAS'!E718</f>
        <v>39421.89</v>
      </c>
      <c r="E711" s="1">
        <v>0</v>
      </c>
      <c r="F711" s="1">
        <v>0</v>
      </c>
      <c r="G711" s="2">
        <f t="shared" si="10"/>
        <v>81557.565099999993</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1636.47</v>
      </c>
      <c r="D713" s="1">
        <f>'PR-RAS'!E720</f>
        <v>1545.8</v>
      </c>
      <c r="E713" s="1">
        <v>0</v>
      </c>
      <c r="F713" s="1">
        <v>0</v>
      </c>
      <c r="G713" s="2">
        <f t="shared" si="10"/>
        <v>3366.3858399999995</v>
      </c>
      <c r="H713" s="2">
        <f t="shared" si="11"/>
        <v>0.67000000000007276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5879.08</v>
      </c>
      <c r="D821" s="1">
        <f>'PR-RAS'!E828</f>
        <v>9195.4500000000007</v>
      </c>
      <c r="E821" s="1">
        <v>0</v>
      </c>
      <c r="F821" s="1">
        <v>0</v>
      </c>
      <c r="G821" s="2">
        <f t="shared" si="18"/>
        <v>19901.383600000001</v>
      </c>
      <c r="H821" s="2">
        <f t="shared" si="19"/>
        <v>0.53000000000065484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777256.54999999993</v>
      </c>
      <c r="D984" s="6">
        <f>BILANCA!E6</f>
        <v>789002.87999999989</v>
      </c>
      <c r="E984" s="6">
        <v>0</v>
      </c>
      <c r="F984" s="6">
        <v>0</v>
      </c>
      <c r="G984" s="7">
        <f t="shared" ref="G984:G1241" si="22">B984/1000*C984+B984/500*D984</f>
        <v>2355.2623099999996</v>
      </c>
      <c r="H984" s="7">
        <f t="shared" si="19"/>
        <v>0.5700000001816079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723175.7</v>
      </c>
      <c r="D985" s="1">
        <f>BILANCA!E7</f>
        <v>723175.7</v>
      </c>
      <c r="E985" s="1">
        <v>0</v>
      </c>
      <c r="F985" s="1">
        <v>0</v>
      </c>
      <c r="G985" s="2">
        <f t="shared" si="22"/>
        <v>4339.0542000000005</v>
      </c>
      <c r="H985" s="2">
        <f t="shared" si="19"/>
        <v>0.60000000009313226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723175.7</v>
      </c>
      <c r="D990" s="1">
        <f>BILANCA!E12</f>
        <v>723175.7</v>
      </c>
      <c r="E990" s="1">
        <v>0</v>
      </c>
      <c r="F990" s="1">
        <v>0</v>
      </c>
      <c r="G990" s="2">
        <f t="shared" si="22"/>
        <v>15186.689699999999</v>
      </c>
      <c r="H990" s="2">
        <f t="shared" si="19"/>
        <v>0.60000000009313226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649094.69999999995</v>
      </c>
      <c r="D991" s="1">
        <f>BILANCA!E13</f>
        <v>649094.69999999995</v>
      </c>
      <c r="E991" s="1">
        <v>0</v>
      </c>
      <c r="F991" s="1">
        <v>0</v>
      </c>
      <c r="G991" s="2">
        <f t="shared" si="22"/>
        <v>15578.272799999999</v>
      </c>
      <c r="H991" s="2">
        <f t="shared" si="19"/>
        <v>0.60000000009313226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16504.88</v>
      </c>
      <c r="D992" s="1">
        <f>BILANCA!E14</f>
        <v>16504.88</v>
      </c>
      <c r="E992" s="1">
        <v>0</v>
      </c>
      <c r="F992" s="1">
        <v>0</v>
      </c>
      <c r="G992" s="2">
        <f t="shared" si="22"/>
        <v>445.63175999999999</v>
      </c>
      <c r="H992" s="2">
        <f t="shared" si="19"/>
        <v>0.23999999999796273</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632589.81999999995</v>
      </c>
      <c r="D993" s="1">
        <f>BILANCA!E15</f>
        <v>632589.81999999995</v>
      </c>
      <c r="E993" s="1">
        <v>0</v>
      </c>
      <c r="F993" s="1">
        <v>0</v>
      </c>
      <c r="G993" s="2">
        <f t="shared" si="22"/>
        <v>18977.694599999999</v>
      </c>
      <c r="H993" s="2">
        <f t="shared" si="19"/>
        <v>0.36000000010244548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30636.14</v>
      </c>
      <c r="D997" s="1">
        <f>BILANCA!E19</f>
        <v>25373.260000000002</v>
      </c>
      <c r="E997" s="1">
        <v>0</v>
      </c>
      <c r="F997" s="1">
        <v>0</v>
      </c>
      <c r="G997" s="2">
        <f t="shared" si="22"/>
        <v>1139.35724</v>
      </c>
      <c r="H997" s="2">
        <f t="shared" si="19"/>
        <v>0.40000000000145519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12534.34</v>
      </c>
      <c r="D998" s="1">
        <f>BILANCA!E20</f>
        <v>13187.85</v>
      </c>
      <c r="E998" s="1">
        <v>0</v>
      </c>
      <c r="F998" s="1">
        <v>0</v>
      </c>
      <c r="G998" s="2">
        <f t="shared" si="22"/>
        <v>583.65059999999994</v>
      </c>
      <c r="H998" s="2">
        <f t="shared" si="19"/>
        <v>0.48999999999978172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18101.8</v>
      </c>
      <c r="D999" s="1">
        <f>BILANCA!E21</f>
        <v>18101.8</v>
      </c>
      <c r="E999" s="1">
        <v>0</v>
      </c>
      <c r="F999" s="1">
        <v>0</v>
      </c>
      <c r="G999" s="2">
        <f t="shared" si="22"/>
        <v>868.88640000000009</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5916.39</v>
      </c>
      <c r="E1006" s="1">
        <v>0</v>
      </c>
      <c r="F1006" s="1">
        <v>0</v>
      </c>
      <c r="G1006" s="2">
        <f t="shared" si="22"/>
        <v>272.15394000000003</v>
      </c>
      <c r="H1006" s="2">
        <f t="shared" si="19"/>
        <v>0.39000000000032742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43444.86</v>
      </c>
      <c r="D1013" s="1">
        <f>BILANCA!E35</f>
        <v>48707.74</v>
      </c>
      <c r="E1013" s="1">
        <v>0</v>
      </c>
      <c r="F1013" s="1">
        <v>0</v>
      </c>
      <c r="G1013" s="2">
        <f t="shared" si="22"/>
        <v>4225.8101999999999</v>
      </c>
      <c r="H1013" s="2">
        <f t="shared" si="19"/>
        <v>0.40000000000145519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43682.3</v>
      </c>
      <c r="D1014" s="1">
        <f>BILANCA!E36</f>
        <v>48945.18</v>
      </c>
      <c r="E1014" s="1">
        <v>0</v>
      </c>
      <c r="F1014" s="1">
        <v>0</v>
      </c>
      <c r="G1014" s="2">
        <f t="shared" si="22"/>
        <v>4388.7524599999997</v>
      </c>
      <c r="H1014" s="2">
        <f t="shared" si="19"/>
        <v>0.48000000000320142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237.44</v>
      </c>
      <c r="D1018" s="1">
        <f>BILANCA!E40</f>
        <v>237.44</v>
      </c>
      <c r="E1018" s="1">
        <v>0</v>
      </c>
      <c r="F1018" s="1">
        <v>0</v>
      </c>
      <c r="G1018" s="2">
        <f t="shared" si="22"/>
        <v>24.931200000000004</v>
      </c>
      <c r="H1018" s="2">
        <f t="shared" si="19"/>
        <v>0.87999999999999545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10698.55</v>
      </c>
      <c r="D1032" s="1">
        <f>BILANCA!E54</f>
        <v>10698.55</v>
      </c>
      <c r="E1032" s="1">
        <v>0</v>
      </c>
      <c r="F1032" s="1">
        <v>0</v>
      </c>
      <c r="G1032" s="2">
        <f t="shared" si="22"/>
        <v>1572.6868499999998</v>
      </c>
      <c r="H1032" s="2">
        <f t="shared" si="19"/>
        <v>0.90000000000145519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10698.55</v>
      </c>
      <c r="D1033" s="1">
        <f>BILANCA!E55</f>
        <v>10698.55</v>
      </c>
      <c r="E1033" s="1">
        <v>0</v>
      </c>
      <c r="F1033" s="1">
        <v>0</v>
      </c>
      <c r="G1033" s="2">
        <f t="shared" si="22"/>
        <v>1604.7825</v>
      </c>
      <c r="H1033" s="2">
        <f t="shared" si="19"/>
        <v>0.90000000000145519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54080.85</v>
      </c>
      <c r="D1046" s="1">
        <f>BILANCA!E68</f>
        <v>65827.179999999993</v>
      </c>
      <c r="E1046" s="1">
        <v>0</v>
      </c>
      <c r="F1046" s="1">
        <v>0</v>
      </c>
      <c r="G1046" s="2">
        <f t="shared" si="22"/>
        <v>11701.318229999999</v>
      </c>
      <c r="H1046" s="2">
        <f t="shared" si="19"/>
        <v>0.32999999999447027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220.89</v>
      </c>
      <c r="D1056" s="1">
        <f>BILANCA!E78</f>
        <v>1104.96</v>
      </c>
      <c r="E1056" s="1">
        <v>0</v>
      </c>
      <c r="F1056" s="1">
        <v>0</v>
      </c>
      <c r="G1056" s="2">
        <f t="shared" si="22"/>
        <v>177.44913</v>
      </c>
      <c r="H1056" s="2">
        <f t="shared" si="19"/>
        <v>0.14999999999997726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91.54</v>
      </c>
      <c r="E1062" s="1">
        <v>0</v>
      </c>
      <c r="F1062" s="1">
        <v>0</v>
      </c>
      <c r="G1062" s="2">
        <f t="shared" si="22"/>
        <v>14.463320000000001</v>
      </c>
      <c r="H1062" s="2">
        <f t="shared" si="19"/>
        <v>0.45999999999999375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220.89</v>
      </c>
      <c r="D1064" s="1">
        <f>BILANCA!E86</f>
        <v>1013.42</v>
      </c>
      <c r="E1064" s="1">
        <v>0</v>
      </c>
      <c r="F1064" s="1">
        <v>0</v>
      </c>
      <c r="G1064" s="2">
        <f t="shared" si="22"/>
        <v>182.06612999999999</v>
      </c>
      <c r="H1064" s="2">
        <f t="shared" si="19"/>
        <v>0.52999999999997272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31.06</v>
      </c>
      <c r="D1124" s="1">
        <f>BILANCA!E146</f>
        <v>3361.54</v>
      </c>
      <c r="E1124" s="1">
        <v>0</v>
      </c>
      <c r="F1124" s="1">
        <v>0</v>
      </c>
      <c r="G1124" s="2">
        <f t="shared" si="22"/>
        <v>952.33373999999992</v>
      </c>
      <c r="H1124" s="2">
        <f t="shared" si="23"/>
        <v>0.5200000000000351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31.06</v>
      </c>
      <c r="D1139" s="1">
        <f>BILANCA!E161</f>
        <v>3361.54</v>
      </c>
      <c r="E1139" s="1">
        <v>0</v>
      </c>
      <c r="F1139" s="1">
        <v>0</v>
      </c>
      <c r="G1139" s="2">
        <f t="shared" si="22"/>
        <v>1053.6458399999999</v>
      </c>
      <c r="H1139" s="2">
        <f t="shared" si="23"/>
        <v>0.5200000000000351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53828.9</v>
      </c>
      <c r="D1148" s="1">
        <f>BILANCA!E170</f>
        <v>61360.68</v>
      </c>
      <c r="E1148" s="1">
        <v>0</v>
      </c>
      <c r="F1148" s="1">
        <v>0</v>
      </c>
      <c r="G1148" s="2">
        <f t="shared" si="22"/>
        <v>29130.7929</v>
      </c>
      <c r="H1148" s="2">
        <f t="shared" si="23"/>
        <v>0.41999999999825377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53828.9</v>
      </c>
      <c r="D1151" s="1">
        <f>BILANCA!E173</f>
        <v>61360.68</v>
      </c>
      <c r="E1151" s="1">
        <v>0</v>
      </c>
      <c r="F1151" s="1">
        <v>0</v>
      </c>
      <c r="G1151" s="2">
        <f t="shared" si="22"/>
        <v>29660.443680000004</v>
      </c>
      <c r="H1151" s="2">
        <f t="shared" si="23"/>
        <v>0.41999999999825377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777256.55</v>
      </c>
      <c r="D1152" s="1">
        <f>BILANCA!E175</f>
        <v>789002.87999999989</v>
      </c>
      <c r="E1152" s="1">
        <v>0</v>
      </c>
      <c r="F1152" s="1">
        <v>0</v>
      </c>
      <c r="G1152" s="2">
        <f t="shared" si="22"/>
        <v>398039.33039000002</v>
      </c>
      <c r="H1152" s="2">
        <f t="shared" si="23"/>
        <v>0.57000000006519258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56437.420000000006</v>
      </c>
      <c r="D1153" s="1">
        <f>BILANCA!E176</f>
        <v>68512.819999999992</v>
      </c>
      <c r="E1153" s="1">
        <v>0</v>
      </c>
      <c r="F1153" s="1">
        <v>0</v>
      </c>
      <c r="G1153" s="2">
        <f t="shared" si="22"/>
        <v>32888.720199999996</v>
      </c>
      <c r="H1153" s="2">
        <f t="shared" si="23"/>
        <v>0.60000000001309672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56437.420000000006</v>
      </c>
      <c r="D1154" s="1">
        <f>BILANCA!E177</f>
        <v>68512.819999999992</v>
      </c>
      <c r="E1154" s="1">
        <v>0</v>
      </c>
      <c r="F1154" s="1">
        <v>0</v>
      </c>
      <c r="G1154" s="2">
        <f t="shared" si="22"/>
        <v>33082.183259999998</v>
      </c>
      <c r="H1154" s="2">
        <f t="shared" si="23"/>
        <v>0.60000000001309672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50620.25</v>
      </c>
      <c r="D1155" s="1">
        <f>BILANCA!E178</f>
        <v>54140.18</v>
      </c>
      <c r="E1155" s="1">
        <v>0</v>
      </c>
      <c r="F1155" s="1">
        <v>0</v>
      </c>
      <c r="G1155" s="2">
        <f t="shared" si="22"/>
        <v>27330.904920000001</v>
      </c>
      <c r="H1155" s="2">
        <f t="shared" si="23"/>
        <v>0.43000000000029104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5594.62</v>
      </c>
      <c r="D1156" s="1">
        <f>BILANCA!E179</f>
        <v>13359.02</v>
      </c>
      <c r="E1156" s="1">
        <v>0</v>
      </c>
      <c r="F1156" s="1">
        <v>0</v>
      </c>
      <c r="G1156" s="2">
        <f t="shared" si="22"/>
        <v>5590.0901799999992</v>
      </c>
      <c r="H1156" s="2">
        <f t="shared" si="23"/>
        <v>0.4000000000005457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1.66</v>
      </c>
      <c r="D1157" s="1">
        <f>BILANCA!E180</f>
        <v>0.2</v>
      </c>
      <c r="E1157" s="1">
        <v>0</v>
      </c>
      <c r="F1157" s="1">
        <v>0</v>
      </c>
      <c r="G1157" s="2">
        <f t="shared" si="22"/>
        <v>0.35843999999999998</v>
      </c>
      <c r="H1157" s="2">
        <f t="shared" si="23"/>
        <v>0.54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1.66</v>
      </c>
      <c r="D1160" s="1">
        <f>BILANCA!E183</f>
        <v>0.2</v>
      </c>
      <c r="E1160" s="1">
        <v>0</v>
      </c>
      <c r="F1160" s="1">
        <v>0</v>
      </c>
      <c r="G1160" s="2">
        <f t="shared" si="22"/>
        <v>0.36461999999999994</v>
      </c>
      <c r="H1160" s="2">
        <f t="shared" si="23"/>
        <v>0.54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220.89</v>
      </c>
      <c r="D1165" s="1">
        <f>BILANCA!E188</f>
        <v>1013.42</v>
      </c>
      <c r="E1165" s="1">
        <v>0</v>
      </c>
      <c r="F1165" s="1">
        <v>0</v>
      </c>
      <c r="G1165" s="2">
        <f t="shared" si="22"/>
        <v>409.08685999999994</v>
      </c>
      <c r="H1165" s="2">
        <f t="shared" si="23"/>
        <v>0.52999999999997272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720819.13</v>
      </c>
      <c r="D1214" s="1">
        <f>BILANCA!E237</f>
        <v>720490.05999999994</v>
      </c>
      <c r="E1214" s="1">
        <v>0</v>
      </c>
      <c r="F1214" s="1">
        <v>0</v>
      </c>
      <c r="G1214" s="2">
        <f t="shared" si="22"/>
        <v>499375.62674999994</v>
      </c>
      <c r="H1214" s="2">
        <f t="shared" si="23"/>
        <v>0.18999999994412065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722989.72</v>
      </c>
      <c r="D1215" s="1">
        <f>BILANCA!E238</f>
        <v>722989.72</v>
      </c>
      <c r="E1215" s="1">
        <v>0</v>
      </c>
      <c r="F1215" s="1">
        <v>0</v>
      </c>
      <c r="G1215" s="2">
        <f t="shared" si="22"/>
        <v>503200.84512000001</v>
      </c>
      <c r="H1215" s="2">
        <f t="shared" si="23"/>
        <v>0.56000000005587935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722989.72</v>
      </c>
      <c r="D1216" s="1">
        <f>BILANCA!E239</f>
        <v>722989.72</v>
      </c>
      <c r="E1216" s="1">
        <v>0</v>
      </c>
      <c r="F1216" s="1">
        <v>0</v>
      </c>
      <c r="G1216" s="2">
        <f t="shared" si="22"/>
        <v>505369.81428000005</v>
      </c>
      <c r="H1216" s="2">
        <f t="shared" si="23"/>
        <v>0.56000000005587935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10373.36</v>
      </c>
      <c r="D1217" s="1">
        <f>BILANCA!E240</f>
        <v>10373.36</v>
      </c>
      <c r="E1217" s="1">
        <v>0</v>
      </c>
      <c r="F1217" s="1">
        <v>0</v>
      </c>
      <c r="G1217" s="2">
        <f t="shared" si="22"/>
        <v>7282.0987200000009</v>
      </c>
      <c r="H1217" s="2">
        <f t="shared" si="23"/>
        <v>0.72000000000116415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712616.36</v>
      </c>
      <c r="D1218" s="1">
        <f>BILANCA!E241</f>
        <v>712616.36</v>
      </c>
      <c r="E1218" s="1">
        <v>0</v>
      </c>
      <c r="F1218" s="1">
        <v>0</v>
      </c>
      <c r="G1218" s="2">
        <f t="shared" si="22"/>
        <v>502394.53379999998</v>
      </c>
      <c r="H1218" s="2">
        <f t="shared" si="23"/>
        <v>0.71999999997206032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-2170.59</v>
      </c>
      <c r="D1222" s="1">
        <f>BILANCA!E245</f>
        <v>-2499.66</v>
      </c>
      <c r="E1222" s="1">
        <v>0</v>
      </c>
      <c r="F1222" s="1">
        <v>0</v>
      </c>
      <c r="G1222" s="2">
        <f t="shared" si="22"/>
        <v>-1713.6084900000001</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2170.59</v>
      </c>
      <c r="D1227" s="1">
        <f>BILANCA!E250</f>
        <v>2499.66</v>
      </c>
      <c r="E1227" s="1">
        <v>0</v>
      </c>
      <c r="F1227" s="1">
        <v>0</v>
      </c>
      <c r="G1227" s="2">
        <f t="shared" si="22"/>
        <v>1749.45804</v>
      </c>
      <c r="H1227" s="2">
        <f t="shared" si="23"/>
        <v>0.75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2170.59</v>
      </c>
      <c r="D1228" s="1">
        <f>BILANCA!E251</f>
        <v>2499.66</v>
      </c>
      <c r="E1228" s="1">
        <v>0</v>
      </c>
      <c r="F1228" s="1">
        <v>0</v>
      </c>
      <c r="G1228" s="2">
        <f t="shared" si="22"/>
        <v>1756.6279500000001</v>
      </c>
      <c r="H1228" s="2">
        <f t="shared" si="23"/>
        <v>0.75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31.06</v>
      </c>
      <c r="D1240" s="1">
        <f>BILANCA!E264</f>
        <v>3361.54</v>
      </c>
      <c r="E1240" s="1">
        <v>0</v>
      </c>
      <c r="F1240" s="1">
        <v>0</v>
      </c>
      <c r="G1240" s="2">
        <f t="shared" si="22"/>
        <v>1735.8139800000001</v>
      </c>
      <c r="H1240" s="2">
        <f t="shared" si="23"/>
        <v>0.5200000000000351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220.89</v>
      </c>
      <c r="D1244" s="1">
        <f>BILANCA!E268</f>
        <v>1013.42</v>
      </c>
      <c r="E1244" s="1">
        <v>0</v>
      </c>
      <c r="F1244" s="1">
        <v>0</v>
      </c>
      <c r="G1244" s="2">
        <f t="shared" si="24"/>
        <v>586.65752999999995</v>
      </c>
      <c r="H1244" s="2">
        <f t="shared" si="23"/>
        <v>0.52999999999997272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31.06</v>
      </c>
      <c r="D1262" s="1">
        <f>BILANCA!E286</f>
        <v>3361.54</v>
      </c>
      <c r="E1262" s="1">
        <v>0</v>
      </c>
      <c r="F1262" s="1">
        <v>0</v>
      </c>
      <c r="G1262" s="2">
        <f t="shared" si="24"/>
        <v>1884.40506</v>
      </c>
      <c r="H1262" s="2">
        <f t="shared" si="23"/>
        <v>0.5200000000000351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56437.42</v>
      </c>
      <c r="D1264" s="1">
        <f>BILANCA!E288</f>
        <v>68512.820000000007</v>
      </c>
      <c r="E1264" s="1">
        <v>0</v>
      </c>
      <c r="F1264" s="1">
        <v>0</v>
      </c>
      <c r="G1264" s="2">
        <f t="shared" si="24"/>
        <v>54363.119860000006</v>
      </c>
      <c r="H1264" s="2">
        <f t="shared" si="23"/>
        <v>0.59999999999126885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501971.97000000003</v>
      </c>
      <c r="D1408" s="1">
        <f>'RAS-funkcijski'!E114</f>
        <v>807683.04</v>
      </c>
      <c r="E1408" s="1">
        <v>0</v>
      </c>
      <c r="F1408" s="1">
        <v>0</v>
      </c>
      <c r="G1408" s="2">
        <f t="shared" si="24"/>
        <v>232907.18550000002</v>
      </c>
      <c r="H1408" s="2">
        <f t="shared" si="27"/>
        <v>7.0000000006984919E-2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493078.9</v>
      </c>
      <c r="D1409" s="1">
        <f>'RAS-funkcijski'!E115</f>
        <v>807683.04</v>
      </c>
      <c r="E1409" s="1">
        <v>0</v>
      </c>
      <c r="F1409" s="1">
        <v>0</v>
      </c>
      <c r="G1409" s="2">
        <f t="shared" si="24"/>
        <v>234037.39277999999</v>
      </c>
      <c r="H1409" s="2">
        <f t="shared" si="27"/>
        <v>0.14000000001396984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493078.9</v>
      </c>
      <c r="D1411" s="1">
        <f>'RAS-funkcijski'!E117</f>
        <v>807683.04</v>
      </c>
      <c r="E1411" s="1">
        <v>0</v>
      </c>
      <c r="F1411" s="1">
        <v>0</v>
      </c>
      <c r="G1411" s="2">
        <f t="shared" si="24"/>
        <v>238254.28274000002</v>
      </c>
      <c r="H1411" s="2">
        <f t="shared" si="27"/>
        <v>0.14000000001396984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8893.07</v>
      </c>
      <c r="D1420" s="1">
        <f>'RAS-funkcijski'!E126</f>
        <v>0</v>
      </c>
      <c r="E1420" s="1">
        <v>0</v>
      </c>
      <c r="F1420" s="1">
        <v>0</v>
      </c>
      <c r="G1420" s="2">
        <f t="shared" si="24"/>
        <v>1084.95454</v>
      </c>
      <c r="H1420" s="2">
        <f t="shared" si="27"/>
        <v>6.9999999999708962E-2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501971.97000000003</v>
      </c>
      <c r="D1435" s="13">
        <f>'RAS-funkcijski'!E141</f>
        <v>807683.04</v>
      </c>
      <c r="E1435" s="13">
        <v>0</v>
      </c>
      <c r="F1435" s="13">
        <v>0</v>
      </c>
      <c r="G1435" s="14">
        <f t="shared" si="24"/>
        <v>290075.31285000005</v>
      </c>
      <c r="H1435" s="14">
        <f t="shared" si="27"/>
        <v>7.0000000006984919E-2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25091.73</v>
      </c>
      <c r="D1436" s="6">
        <f>'P-VRIO'!E5</f>
        <v>0</v>
      </c>
      <c r="E1436" s="6">
        <v>0</v>
      </c>
      <c r="F1436" s="6">
        <v>0</v>
      </c>
      <c r="G1436" s="7">
        <f t="shared" si="24"/>
        <v>25.091729999999998</v>
      </c>
      <c r="H1436" s="7">
        <f t="shared" si="27"/>
        <v>0.27000000000043656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25091.73</v>
      </c>
      <c r="D1453" s="1">
        <f>'P-VRIO'!E22</f>
        <v>0</v>
      </c>
      <c r="E1453" s="1">
        <v>0</v>
      </c>
      <c r="F1453" s="1">
        <v>0</v>
      </c>
      <c r="G1453" s="2">
        <f t="shared" si="24"/>
        <v>451.65113999999994</v>
      </c>
      <c r="H1453" s="2">
        <f t="shared" si="27"/>
        <v>0.27000000000043656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25091.73</v>
      </c>
      <c r="D1454" s="1">
        <f>'P-VRIO'!E23</f>
        <v>0</v>
      </c>
      <c r="E1454" s="1">
        <v>0</v>
      </c>
      <c r="F1454" s="1">
        <v>0</v>
      </c>
      <c r="G1454" s="2">
        <f t="shared" si="24"/>
        <v>476.74286999999998</v>
      </c>
      <c r="H1454" s="2">
        <f t="shared" si="27"/>
        <v>0.27000000000043656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'P-VRIO'!D25</f>
        <v>25091.73</v>
      </c>
      <c r="D1455" s="1">
        <f>'P-VRIO'!E24</f>
        <v>0</v>
      </c>
      <c r="E1455" s="1">
        <v>0</v>
      </c>
      <c r="F1455" s="1">
        <v>0</v>
      </c>
      <c r="G1455" s="2">
        <f t="shared" si="24"/>
        <v>501.83460000000002</v>
      </c>
      <c r="H1455" s="2">
        <f t="shared" si="27"/>
        <v>0.27000000000043656</v>
      </c>
      <c r="I1455" s="10">
        <f t="shared" ref="I1455:I1460" si="30">G1455*H1455</f>
        <v>135.4953420002191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t="e">
        <f>'P-VRIO'!#REF!</f>
        <v>#REF!</v>
      </c>
      <c r="D1456" s="1">
        <f>'P-VRIO'!E25</f>
        <v>0</v>
      </c>
      <c r="E1456" s="1">
        <v>0</v>
      </c>
      <c r="F1456" s="1">
        <v>0</v>
      </c>
      <c r="G1456" s="2" t="e">
        <f t="shared" si="24"/>
        <v>#REF!</v>
      </c>
      <c r="H1456" s="2" t="e">
        <f t="shared" si="27"/>
        <v>#REF!</v>
      </c>
      <c r="I1456" s="10" t="e">
        <f t="shared" si="30"/>
        <v>#REF!</v>
      </c>
      <c r="J1456" s="2" t="e">
        <f>IF(AND(Skriveni!C1456&lt;&gt;0,Skriveni!D1456&lt;&gt;0),1,0)</f>
        <v>#REF!</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56437.42</v>
      </c>
      <c r="D1480" s="6"/>
      <c r="E1480" s="6">
        <v>0</v>
      </c>
      <c r="F1480" s="6">
        <v>0</v>
      </c>
      <c r="G1480" s="7">
        <f t="shared" ref="G1480:G1580" si="34">B1480/1000*C1480</f>
        <v>56.437419999999996</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816150.50999999989</v>
      </c>
      <c r="D1481" s="1">
        <v>0</v>
      </c>
      <c r="E1481" s="1">
        <v>0</v>
      </c>
      <c r="F1481" s="1">
        <v>0</v>
      </c>
      <c r="G1481" s="2">
        <f t="shared" si="34"/>
        <v>1632.3010199999999</v>
      </c>
      <c r="H1481" s="2">
        <f t="shared" si="35"/>
        <v>0.4900000001071021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810222.5199999999</v>
      </c>
      <c r="D1483" s="1">
        <v>0</v>
      </c>
      <c r="E1483" s="1">
        <v>0</v>
      </c>
      <c r="F1483" s="1">
        <v>0</v>
      </c>
      <c r="G1483" s="2">
        <f t="shared" si="34"/>
        <v>3240.8900799999997</v>
      </c>
      <c r="H1483" s="2">
        <f t="shared" si="35"/>
        <v>0.48000000009778887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677510.21</v>
      </c>
      <c r="D1484" s="1">
        <v>0</v>
      </c>
      <c r="E1484" s="1">
        <v>0</v>
      </c>
      <c r="F1484" s="1">
        <v>0</v>
      </c>
      <c r="G1484" s="2">
        <f t="shared" si="34"/>
        <v>3387.55105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122235.64</v>
      </c>
      <c r="D1485" s="1">
        <v>0</v>
      </c>
      <c r="E1485" s="1">
        <v>0</v>
      </c>
      <c r="F1485" s="1">
        <v>0</v>
      </c>
      <c r="G1485" s="2">
        <f t="shared" si="34"/>
        <v>733.41384000000005</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188.69</v>
      </c>
      <c r="D1486" s="1">
        <v>0</v>
      </c>
      <c r="E1486" s="1">
        <v>0</v>
      </c>
      <c r="F1486" s="1">
        <v>0</v>
      </c>
      <c r="G1486" s="2">
        <f t="shared" si="34"/>
        <v>1.3208299999999999</v>
      </c>
      <c r="H1486" s="2">
        <f t="shared" si="35"/>
        <v>0.31000000000000227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9195.4500000000007</v>
      </c>
      <c r="D1489" s="1">
        <v>0</v>
      </c>
      <c r="E1489" s="1">
        <v>0</v>
      </c>
      <c r="F1489" s="1">
        <v>0</v>
      </c>
      <c r="G1489" s="2">
        <f t="shared" si="34"/>
        <v>91.95450000000001</v>
      </c>
      <c r="H1489" s="2">
        <f t="shared" si="35"/>
        <v>0.4500000000007276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1092.53</v>
      </c>
      <c r="D1491" s="1">
        <v>0</v>
      </c>
      <c r="E1491" s="1">
        <v>0</v>
      </c>
      <c r="F1491" s="1">
        <v>0</v>
      </c>
      <c r="G1491" s="2">
        <f t="shared" si="34"/>
        <v>13.11036</v>
      </c>
      <c r="H1491" s="2">
        <f t="shared" si="35"/>
        <v>0.47000000000002728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5927.99</v>
      </c>
      <c r="D1492" s="1">
        <v>0</v>
      </c>
      <c r="E1492" s="1">
        <v>0</v>
      </c>
      <c r="F1492" s="1">
        <v>0</v>
      </c>
      <c r="G1492" s="2">
        <f t="shared" si="34"/>
        <v>77.063869999999994</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804075.11</v>
      </c>
      <c r="D1499" s="1">
        <v>0</v>
      </c>
      <c r="E1499" s="1">
        <v>0</v>
      </c>
      <c r="F1499" s="1">
        <v>0</v>
      </c>
      <c r="G1499" s="2">
        <f t="shared" si="34"/>
        <v>16081.502200000001</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798147.12</v>
      </c>
      <c r="D1501" s="1">
        <v>0</v>
      </c>
      <c r="E1501" s="1">
        <v>0</v>
      </c>
      <c r="F1501" s="1">
        <v>0</v>
      </c>
      <c r="G1501" s="2">
        <f t="shared" si="34"/>
        <v>17559.236639999999</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673990.28</v>
      </c>
      <c r="D1502" s="1">
        <v>0</v>
      </c>
      <c r="E1502" s="1">
        <v>0</v>
      </c>
      <c r="F1502" s="1">
        <v>0</v>
      </c>
      <c r="G1502" s="2">
        <f t="shared" si="34"/>
        <v>15501.77644</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114471.24</v>
      </c>
      <c r="D1503" s="1">
        <v>0</v>
      </c>
      <c r="E1503" s="1">
        <v>0</v>
      </c>
      <c r="F1503" s="1">
        <v>0</v>
      </c>
      <c r="G1503" s="2">
        <f t="shared" si="34"/>
        <v>2747.3097600000001</v>
      </c>
      <c r="H1503" s="2">
        <f t="shared" si="35"/>
        <v>0.24000000000523869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190.15</v>
      </c>
      <c r="D1504" s="1">
        <v>0</v>
      </c>
      <c r="E1504" s="1">
        <v>0</v>
      </c>
      <c r="F1504" s="1">
        <v>0</v>
      </c>
      <c r="G1504" s="2">
        <f t="shared" si="34"/>
        <v>4.7537500000000001</v>
      </c>
      <c r="H1504" s="2">
        <f t="shared" si="35"/>
        <v>0.15000000000000568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9195.4500000000007</v>
      </c>
      <c r="D1507" s="1">
        <v>0</v>
      </c>
      <c r="E1507" s="1">
        <v>0</v>
      </c>
      <c r="F1507" s="1">
        <v>0</v>
      </c>
      <c r="G1507" s="2">
        <f t="shared" si="34"/>
        <v>257.4726</v>
      </c>
      <c r="H1507" s="2">
        <f t="shared" si="35"/>
        <v>0.4500000000007276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300</v>
      </c>
      <c r="D1509" s="1">
        <v>0</v>
      </c>
      <c r="E1509" s="1">
        <v>0</v>
      </c>
      <c r="F1509" s="1">
        <v>0</v>
      </c>
      <c r="G1509" s="2">
        <f t="shared" si="34"/>
        <v>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5927.99</v>
      </c>
      <c r="D1510" s="1">
        <v>0</v>
      </c>
      <c r="E1510" s="1">
        <v>0</v>
      </c>
      <c r="F1510" s="1">
        <v>0</v>
      </c>
      <c r="G1510" s="2">
        <f t="shared" si="34"/>
        <v>183.76768999999999</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68512.819999999949</v>
      </c>
      <c r="D1517" s="1">
        <v>0</v>
      </c>
      <c r="E1517" s="1">
        <v>0</v>
      </c>
      <c r="F1517" s="1">
        <v>0</v>
      </c>
      <c r="G1517" s="2">
        <f t="shared" si="34"/>
        <v>2603.4871599999979</v>
      </c>
      <c r="H1517" s="2">
        <f t="shared" si="35"/>
        <v>0.18000000005122274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68512.820000000007</v>
      </c>
      <c r="D1576" s="1">
        <v>0</v>
      </c>
      <c r="E1576" s="1">
        <v>0</v>
      </c>
      <c r="F1576" s="1">
        <v>0</v>
      </c>
      <c r="G1576" s="2">
        <f t="shared" si="34"/>
        <v>6645.7435400000013</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68512.820000000007</v>
      </c>
      <c r="D1578" s="1">
        <v>0</v>
      </c>
      <c r="E1578" s="1">
        <v>0</v>
      </c>
      <c r="F1578" s="1">
        <v>0</v>
      </c>
      <c r="G1578" s="2">
        <f t="shared" si="34"/>
        <v>6782.7691800000011</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9667</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40"/>
      <c r="F8" s="331" t="s">
        <v>32</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0">
        <f>'PR-RAS'!D6</f>
        <v>499081.77999999997</v>
      </c>
      <c r="I16" s="170">
        <f>'PR-RAS'!E6</f>
        <v>807350.62</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0">
        <f>'PR-RAS'!D151</f>
        <v>493798.06</v>
      </c>
      <c r="I17" s="170">
        <f>'PR-RAS'!E151</f>
        <v>801755.04999999993</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1">
        <f>'PR-RAS'!D646</f>
        <v>2170.5899999999838</v>
      </c>
      <c r="I19" s="171">
        <f>'PR-RAS'!E646</f>
        <v>2499.6599999999253</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7" t="str">
        <f>BILANCA!C7</f>
        <v>B002</v>
      </c>
      <c r="H20" s="172">
        <f>BILANCA!D7</f>
        <v>723175.7</v>
      </c>
      <c r="I20" s="173">
        <f>BILANCA!E7</f>
        <v>723175.7</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58" t="str">
        <f>BILANCA!C68</f>
        <v>1</v>
      </c>
      <c r="H21" s="174">
        <f>BILANCA!D68</f>
        <v>54080.85</v>
      </c>
      <c r="I21" s="175">
        <f>BILANCA!E68</f>
        <v>65827.179999999993</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58" t="str">
        <f>BILANCA!C176</f>
        <v>2</v>
      </c>
      <c r="H22" s="174">
        <f>BILANCA!D176</f>
        <v>56437.420000000006</v>
      </c>
      <c r="I22" s="175">
        <f>BILANCA!E176</f>
        <v>68512.819999999992</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59" t="str">
        <f>BILANCA!C237</f>
        <v>9</v>
      </c>
      <c r="H23" s="176">
        <f>BILANCA!D237</f>
        <v>720819.13</v>
      </c>
      <c r="I23" s="177">
        <f>BILANCA!E237</f>
        <v>720490.05999999994</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58" t="str">
        <f>'RAS-funkcijski'!C114</f>
        <v>09</v>
      </c>
      <c r="H27" s="174">
        <f>'RAS-funkcijski'!D114</f>
        <v>501971.97000000003</v>
      </c>
      <c r="I27" s="175">
        <f>'RAS-funkcijski'!E114</f>
        <v>807683.04</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59" t="str">
        <f>'RAS-funkcijski'!C141</f>
        <v>R1</v>
      </c>
      <c r="H28" s="178">
        <f>'RAS-funkcijski'!D141</f>
        <v>501971.97000000003</v>
      </c>
      <c r="I28" s="179">
        <f>'RAS-funkcijski'!E141</f>
        <v>807683.04</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7" t="str">
        <f>'P-VRIO'!C5</f>
        <v>9151</v>
      </c>
      <c r="H29" s="172">
        <f>'P-VRIO'!D5</f>
        <v>25091.73</v>
      </c>
      <c r="I29" s="173">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58" t="str">
        <f>'P-VRIO'!C22</f>
        <v>91512</v>
      </c>
      <c r="H30" s="174">
        <f>'P-VRIO'!D22</f>
        <v>25091.73</v>
      </c>
      <c r="I30" s="175">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7" t="str">
        <f>OBVEZE!C5</f>
        <v>V001</v>
      </c>
      <c r="H33" s="180" t="s">
        <v>46</v>
      </c>
      <c r="I33" s="181">
        <f>OBVEZE!D5</f>
        <v>56437.42</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58" t="str">
        <f>OBVEZE!C42</f>
        <v>V006</v>
      </c>
      <c r="H34" s="174" t="s">
        <v>46</v>
      </c>
      <c r="I34" s="175">
        <f>OBVEZE!D42</f>
        <v>68512.819999999949</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59" t="str">
        <f>OBVEZE!C101</f>
        <v>V009</v>
      </c>
      <c r="H36" s="178" t="s">
        <v>46</v>
      </c>
      <c r="I36" s="179">
        <f>OBVEZE!D101</f>
        <v>68512.820000000007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2" t="s">
        <v>47</v>
      </c>
      <c r="I39" s="312"/>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A904" zoomScaleNormal="100" workbookViewId="0">
      <selection activeCell="E68" sqref="E6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50" t="s">
        <v>51</v>
      </c>
      <c r="B2" s="351"/>
      <c r="C2" s="351"/>
      <c r="D2" s="351"/>
      <c r="E2" s="351"/>
      <c r="F2" s="351"/>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2" t="s">
        <v>57</v>
      </c>
      <c r="B5" s="353"/>
      <c r="C5" s="214"/>
      <c r="D5" s="72"/>
      <c r="E5" s="72"/>
      <c r="F5" s="59"/>
    </row>
    <row r="6" spans="1:25" ht="12.75" customHeight="1" x14ac:dyDescent="0.2">
      <c r="A6" s="53">
        <v>6</v>
      </c>
      <c r="B6" s="85" t="s">
        <v>58</v>
      </c>
      <c r="C6" s="50" t="s">
        <v>59</v>
      </c>
      <c r="D6" s="51">
        <f>D7+D44+D50+D82+D106+D124+D133+D139</f>
        <v>499081.77999999997</v>
      </c>
      <c r="E6" s="51">
        <f>E7+E44+E50+E82+E106+E124+E133+E139</f>
        <v>807350.62</v>
      </c>
      <c r="F6" s="52">
        <f t="shared" ref="F6:F131" si="0">IF(D6&lt;&gt;0,IF(E6/D6&gt;=100,"&gt;&gt;100",E6/D6*100),"-")</f>
        <v>161.76719975632051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451401.18</v>
      </c>
      <c r="E50" s="51">
        <f>E51+E54+E59+E62+E65+E68+E71+E74+E77</f>
        <v>719526.38</v>
      </c>
      <c r="F50" s="52">
        <f t="shared" si="0"/>
        <v>159.39842691594205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132.72</v>
      </c>
      <c r="E62" s="51">
        <f t="shared" si="13"/>
        <v>0</v>
      </c>
      <c r="F62" s="52">
        <f t="shared" si="0"/>
        <v>0</v>
      </c>
    </row>
    <row r="63" spans="1:6" ht="12.75" customHeight="1" x14ac:dyDescent="0.2">
      <c r="A63" s="53">
        <v>6341</v>
      </c>
      <c r="B63" s="85" t="s">
        <v>172</v>
      </c>
      <c r="C63" s="50" t="s">
        <v>173</v>
      </c>
      <c r="D63" s="242">
        <v>132.72</v>
      </c>
      <c r="E63" s="242">
        <v>0</v>
      </c>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437948.47000000003</v>
      </c>
      <c r="E68" s="51">
        <f t="shared" si="15"/>
        <v>707991.14</v>
      </c>
      <c r="F68" s="52">
        <f t="shared" si="0"/>
        <v>161.6608319239019</v>
      </c>
    </row>
    <row r="69" spans="1:6" ht="12.75" customHeight="1" x14ac:dyDescent="0.2">
      <c r="A69" s="53" t="s">
        <v>184</v>
      </c>
      <c r="B69" s="85" t="s">
        <v>185</v>
      </c>
      <c r="C69" s="50" t="s">
        <v>184</v>
      </c>
      <c r="D69" s="242">
        <v>437749.39</v>
      </c>
      <c r="E69" s="242">
        <v>707991.14</v>
      </c>
      <c r="F69" s="52">
        <f t="shared" si="0"/>
        <v>161.73435215980541</v>
      </c>
    </row>
    <row r="70" spans="1:6" ht="12" x14ac:dyDescent="0.2">
      <c r="A70" s="53" t="s">
        <v>186</v>
      </c>
      <c r="B70" s="85" t="s">
        <v>187</v>
      </c>
      <c r="C70" s="50" t="s">
        <v>186</v>
      </c>
      <c r="D70" s="242">
        <v>199.08</v>
      </c>
      <c r="E70" s="242">
        <v>0</v>
      </c>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13319.99</v>
      </c>
      <c r="E74" s="51">
        <f t="shared" si="17"/>
        <v>11535.24</v>
      </c>
      <c r="F74" s="52">
        <f t="shared" si="0"/>
        <v>86.600965916641087</v>
      </c>
    </row>
    <row r="75" spans="1:6" ht="12.75" customHeight="1" x14ac:dyDescent="0.2">
      <c r="A75" s="53" t="s">
        <v>196</v>
      </c>
      <c r="B75" s="85" t="s">
        <v>197</v>
      </c>
      <c r="C75" s="50" t="s">
        <v>196</v>
      </c>
      <c r="D75" s="242">
        <v>13319.99</v>
      </c>
      <c r="E75" s="242">
        <v>11535.24</v>
      </c>
      <c r="F75" s="52">
        <f t="shared" si="0"/>
        <v>86.600965916641087</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10237.870000000001</v>
      </c>
      <c r="E106" s="51">
        <f t="shared" si="23"/>
        <v>27028.3</v>
      </c>
      <c r="F106" s="52">
        <f t="shared" si="0"/>
        <v>264.00315690666122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10237.870000000001</v>
      </c>
      <c r="E112" s="51">
        <f t="shared" si="25"/>
        <v>27028.3</v>
      </c>
      <c r="F112" s="52">
        <f t="shared" si="0"/>
        <v>264.00315690666122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10237.870000000001</v>
      </c>
      <c r="E117" s="242">
        <v>27028.3</v>
      </c>
      <c r="F117" s="52">
        <f t="shared" si="0"/>
        <v>264.00315690666122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10255.450000000001</v>
      </c>
      <c r="F124" s="52" t="str">
        <f t="shared" si="0"/>
        <v>-</v>
      </c>
    </row>
    <row r="125" spans="1:6" ht="12.75" customHeight="1" x14ac:dyDescent="0.2">
      <c r="A125" s="53">
        <v>661</v>
      </c>
      <c r="B125" s="86" t="s">
        <v>296</v>
      </c>
      <c r="C125" s="50" t="s">
        <v>297</v>
      </c>
      <c r="D125" s="51">
        <f t="shared" ref="D125:E125" si="28">SUM(D126:D127)</f>
        <v>0</v>
      </c>
      <c r="E125" s="51">
        <f t="shared" si="28"/>
        <v>260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260</v>
      </c>
      <c r="F127" s="52" t="str">
        <f t="shared" si="0"/>
        <v>-</v>
      </c>
    </row>
    <row r="128" spans="1:6" ht="22.8" x14ac:dyDescent="0.2">
      <c r="A128" s="53">
        <v>663</v>
      </c>
      <c r="B128" s="231" t="s">
        <v>302</v>
      </c>
      <c r="C128" s="50" t="s">
        <v>303</v>
      </c>
      <c r="D128" s="51">
        <f t="shared" ref="D128:E128" si="29">SUM(D129:D132)</f>
        <v>0</v>
      </c>
      <c r="E128" s="51">
        <f t="shared" si="29"/>
        <v>9995.4500000000007</v>
      </c>
      <c r="F128" s="52" t="str">
        <f t="shared" si="0"/>
        <v>-</v>
      </c>
    </row>
    <row r="129" spans="1:6" ht="12.75" customHeight="1" x14ac:dyDescent="0.2">
      <c r="A129" s="53">
        <v>6631</v>
      </c>
      <c r="B129" s="86" t="s">
        <v>304</v>
      </c>
      <c r="C129" s="50" t="s">
        <v>305</v>
      </c>
      <c r="D129" s="242">
        <v>0</v>
      </c>
      <c r="E129" s="242">
        <v>9995.4500000000007</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37442.730000000003</v>
      </c>
      <c r="E133" s="51">
        <f t="shared" si="30"/>
        <v>50540.49</v>
      </c>
      <c r="F133" s="52">
        <f t="shared" ref="F133:F223" si="31">IF(D133&lt;&gt;0,IF(E133/D133&gt;=100,"&gt;&gt;100",E133/D133*100),"-")</f>
        <v>134.98078265126497</v>
      </c>
    </row>
    <row r="134" spans="1:6" ht="22.8" x14ac:dyDescent="0.2">
      <c r="A134" s="53">
        <v>671</v>
      </c>
      <c r="B134" s="232" t="s">
        <v>314</v>
      </c>
      <c r="C134" s="50" t="s">
        <v>315</v>
      </c>
      <c r="D134" s="51">
        <f t="shared" ref="D134:E134" si="32">SUM(D135:D137)</f>
        <v>37442.730000000003</v>
      </c>
      <c r="E134" s="51">
        <f t="shared" si="32"/>
        <v>50540.49</v>
      </c>
      <c r="F134" s="52">
        <f t="shared" si="31"/>
        <v>134.98078265126497</v>
      </c>
    </row>
    <row r="135" spans="1:6" ht="12.75" customHeight="1" x14ac:dyDescent="0.2">
      <c r="A135" s="53">
        <v>6711</v>
      </c>
      <c r="B135" s="85" t="s">
        <v>316</v>
      </c>
      <c r="C135" s="50" t="s">
        <v>317</v>
      </c>
      <c r="D135" s="242">
        <v>37442.730000000003</v>
      </c>
      <c r="E135" s="242">
        <v>50540.49</v>
      </c>
      <c r="F135" s="52">
        <f t="shared" si="31"/>
        <v>134.98078265126497</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493798.06</v>
      </c>
      <c r="E151" s="51">
        <f t="shared" si="35"/>
        <v>801755.04999999993</v>
      </c>
      <c r="F151" s="52">
        <f t="shared" si="31"/>
        <v>162.36496554887233</v>
      </c>
    </row>
    <row r="152" spans="1:6" ht="12.75" customHeight="1" x14ac:dyDescent="0.2">
      <c r="A152" s="53">
        <v>31</v>
      </c>
      <c r="B152" s="85" t="s">
        <v>349</v>
      </c>
      <c r="C152" s="50" t="s">
        <v>35</v>
      </c>
      <c r="D152" s="51">
        <f t="shared" ref="D152:E152" si="36">D153+D158+D159</f>
        <v>401666.68</v>
      </c>
      <c r="E152" s="51">
        <f t="shared" si="36"/>
        <v>668940.42000000004</v>
      </c>
      <c r="F152" s="52">
        <f t="shared" si="31"/>
        <v>166.5411778741518</v>
      </c>
    </row>
    <row r="153" spans="1:6" ht="12.75" customHeight="1" x14ac:dyDescent="0.2">
      <c r="A153" s="53">
        <v>311</v>
      </c>
      <c r="B153" s="85" t="s">
        <v>350</v>
      </c>
      <c r="C153" s="50" t="s">
        <v>351</v>
      </c>
      <c r="D153" s="51">
        <f t="shared" ref="D153:E153" si="37">SUM(D154:D157)</f>
        <v>328177.3</v>
      </c>
      <c r="E153" s="51">
        <f t="shared" si="37"/>
        <v>552435.55000000005</v>
      </c>
      <c r="F153" s="52">
        <f t="shared" si="31"/>
        <v>168.33447956333362</v>
      </c>
    </row>
    <row r="154" spans="1:6" ht="12.75" customHeight="1" x14ac:dyDescent="0.2">
      <c r="A154" s="53">
        <v>3111</v>
      </c>
      <c r="B154" s="85" t="s">
        <v>352</v>
      </c>
      <c r="C154" s="50" t="s">
        <v>353</v>
      </c>
      <c r="D154" s="242">
        <v>328177.3</v>
      </c>
      <c r="E154" s="242">
        <v>552435.55000000005</v>
      </c>
      <c r="F154" s="52">
        <f t="shared" si="31"/>
        <v>168.33447956333362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19155.14</v>
      </c>
      <c r="E158" s="242">
        <v>25571.57</v>
      </c>
      <c r="F158" s="52">
        <f t="shared" si="31"/>
        <v>133.49717099431274</v>
      </c>
    </row>
    <row r="159" spans="1:6" ht="12.75" customHeight="1" x14ac:dyDescent="0.2">
      <c r="A159" s="53">
        <v>313</v>
      </c>
      <c r="B159" s="85" t="s">
        <v>362</v>
      </c>
      <c r="C159" s="50" t="s">
        <v>363</v>
      </c>
      <c r="D159" s="51">
        <f t="shared" ref="D159:E159" si="38">SUM(D160:D162)</f>
        <v>54334.239999999998</v>
      </c>
      <c r="E159" s="51">
        <f t="shared" si="38"/>
        <v>90933.3</v>
      </c>
      <c r="F159" s="52">
        <f t="shared" si="31"/>
        <v>167.35910909952915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54334.239999999998</v>
      </c>
      <c r="E161" s="242">
        <v>90933.3</v>
      </c>
      <c r="F161" s="52">
        <f t="shared" si="31"/>
        <v>167.35910909952915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86235.140000000014</v>
      </c>
      <c r="E163" s="51">
        <f t="shared" si="39"/>
        <v>123130.48999999999</v>
      </c>
      <c r="F163" s="52">
        <f t="shared" si="31"/>
        <v>142.78458874189798</v>
      </c>
    </row>
    <row r="164" spans="1:6" ht="12.75" customHeight="1" x14ac:dyDescent="0.2">
      <c r="A164" s="53">
        <v>321</v>
      </c>
      <c r="B164" s="85" t="s">
        <v>371</v>
      </c>
      <c r="C164" s="50" t="s">
        <v>372</v>
      </c>
      <c r="D164" s="51">
        <f t="shared" ref="D164:E164" si="40">SUM(D165:D168)</f>
        <v>36410.400000000001</v>
      </c>
      <c r="E164" s="51">
        <f t="shared" si="40"/>
        <v>40252.9</v>
      </c>
      <c r="F164" s="52">
        <f t="shared" si="31"/>
        <v>110.55330345176104</v>
      </c>
    </row>
    <row r="165" spans="1:6" ht="12.75" customHeight="1" x14ac:dyDescent="0.2">
      <c r="A165" s="53">
        <v>3211</v>
      </c>
      <c r="B165" s="85" t="s">
        <v>373</v>
      </c>
      <c r="C165" s="50" t="s">
        <v>374</v>
      </c>
      <c r="D165" s="242">
        <v>384.37</v>
      </c>
      <c r="E165" s="242">
        <v>738.1</v>
      </c>
      <c r="F165" s="52">
        <f t="shared" si="31"/>
        <v>192.02851419205453</v>
      </c>
    </row>
    <row r="166" spans="1:6" ht="12.75" customHeight="1" x14ac:dyDescent="0.2">
      <c r="A166" s="53">
        <v>3212</v>
      </c>
      <c r="B166" s="85" t="s">
        <v>375</v>
      </c>
      <c r="C166" s="50" t="s">
        <v>376</v>
      </c>
      <c r="D166" s="242">
        <v>36026.03</v>
      </c>
      <c r="E166" s="242">
        <v>39421.89</v>
      </c>
      <c r="F166" s="52">
        <f t="shared" si="31"/>
        <v>109.4261288296268</v>
      </c>
    </row>
    <row r="167" spans="1:6" ht="12.75" customHeight="1" x14ac:dyDescent="0.2">
      <c r="A167" s="53">
        <v>3213</v>
      </c>
      <c r="B167" s="85" t="s">
        <v>377</v>
      </c>
      <c r="C167" s="50" t="s">
        <v>378</v>
      </c>
      <c r="D167" s="242">
        <v>0</v>
      </c>
      <c r="E167" s="242">
        <v>92.91</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36037.65</v>
      </c>
      <c r="E169" s="51">
        <f t="shared" si="41"/>
        <v>60767.09</v>
      </c>
      <c r="F169" s="52">
        <f t="shared" si="31"/>
        <v>168.62112263147014</v>
      </c>
    </row>
    <row r="170" spans="1:6" ht="12.75" customHeight="1" x14ac:dyDescent="0.2">
      <c r="A170" s="53">
        <v>3221</v>
      </c>
      <c r="B170" s="85" t="s">
        <v>383</v>
      </c>
      <c r="C170" s="50" t="s">
        <v>384</v>
      </c>
      <c r="D170" s="242">
        <v>2037.2</v>
      </c>
      <c r="E170" s="242">
        <v>1852.23</v>
      </c>
      <c r="F170" s="52">
        <f t="shared" si="31"/>
        <v>90.920380914981351</v>
      </c>
    </row>
    <row r="171" spans="1:6" ht="12.75" customHeight="1" x14ac:dyDescent="0.2">
      <c r="A171" s="53">
        <v>3222</v>
      </c>
      <c r="B171" s="85" t="s">
        <v>385</v>
      </c>
      <c r="C171" s="50" t="s">
        <v>386</v>
      </c>
      <c r="D171" s="242">
        <v>8893.07</v>
      </c>
      <c r="E171" s="242">
        <v>27888.11</v>
      </c>
      <c r="F171" s="52">
        <f t="shared" si="31"/>
        <v>313.59373084885198</v>
      </c>
    </row>
    <row r="172" spans="1:6" ht="12.75" customHeight="1" x14ac:dyDescent="0.2">
      <c r="A172" s="53">
        <v>3223</v>
      </c>
      <c r="B172" s="85" t="s">
        <v>387</v>
      </c>
      <c r="C172" s="50" t="s">
        <v>388</v>
      </c>
      <c r="D172" s="242">
        <v>24375.63</v>
      </c>
      <c r="E172" s="242">
        <v>30537.3</v>
      </c>
      <c r="F172" s="52">
        <f t="shared" si="31"/>
        <v>125.27799281495493</v>
      </c>
    </row>
    <row r="173" spans="1:6" ht="12.75" customHeight="1" x14ac:dyDescent="0.2">
      <c r="A173" s="53">
        <v>3224</v>
      </c>
      <c r="B173" s="85" t="s">
        <v>389</v>
      </c>
      <c r="C173" s="50" t="s">
        <v>390</v>
      </c>
      <c r="D173" s="242">
        <v>512.6</v>
      </c>
      <c r="E173" s="242">
        <v>489.45</v>
      </c>
      <c r="F173" s="52">
        <f t="shared" si="31"/>
        <v>95.4838080374561</v>
      </c>
    </row>
    <row r="174" spans="1:6" ht="12.75" customHeight="1" x14ac:dyDescent="0.2">
      <c r="A174" s="53">
        <v>3225</v>
      </c>
      <c r="B174" s="85" t="s">
        <v>391</v>
      </c>
      <c r="C174" s="50" t="s">
        <v>392</v>
      </c>
      <c r="D174" s="242">
        <v>219.15</v>
      </c>
      <c r="E174" s="242">
        <v>0</v>
      </c>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11500.88</v>
      </c>
      <c r="E177" s="51">
        <f t="shared" si="42"/>
        <v>16880.28</v>
      </c>
      <c r="F177" s="52">
        <f t="shared" si="31"/>
        <v>146.77381209090089</v>
      </c>
    </row>
    <row r="178" spans="1:6" ht="12.75" customHeight="1" x14ac:dyDescent="0.2">
      <c r="A178" s="53">
        <v>3231</v>
      </c>
      <c r="B178" s="85" t="s">
        <v>399</v>
      </c>
      <c r="C178" s="50" t="s">
        <v>400</v>
      </c>
      <c r="D178" s="242">
        <v>1453.07</v>
      </c>
      <c r="E178" s="242">
        <v>1565.95</v>
      </c>
      <c r="F178" s="52">
        <f t="shared" si="31"/>
        <v>107.76838005051374</v>
      </c>
    </row>
    <row r="179" spans="1:6" ht="12.75" customHeight="1" x14ac:dyDescent="0.2">
      <c r="A179" s="53">
        <v>3232</v>
      </c>
      <c r="B179" s="85" t="s">
        <v>401</v>
      </c>
      <c r="C179" s="50" t="s">
        <v>402</v>
      </c>
      <c r="D179" s="242">
        <v>3985.83</v>
      </c>
      <c r="E179" s="242">
        <v>7031.78</v>
      </c>
      <c r="F179" s="52">
        <f t="shared" si="31"/>
        <v>176.41946595815676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2686.23</v>
      </c>
      <c r="E181" s="242">
        <v>2466.2199999999998</v>
      </c>
      <c r="F181" s="52">
        <f t="shared" si="31"/>
        <v>91.809711007620336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2094.0700000000002</v>
      </c>
      <c r="E183" s="242">
        <v>2156.92</v>
      </c>
      <c r="F183" s="52">
        <f t="shared" si="31"/>
        <v>103.00133233368511</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1281.68</v>
      </c>
      <c r="E185" s="242">
        <v>3659.41</v>
      </c>
      <c r="F185" s="52">
        <f t="shared" si="31"/>
        <v>285.51666562636535</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2286.21</v>
      </c>
      <c r="E188" s="51">
        <f t="shared" si="43"/>
        <v>5230.2199999999993</v>
      </c>
      <c r="F188" s="52">
        <f t="shared" si="31"/>
        <v>228.77250996190196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v>66.36</v>
      </c>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2286.21</v>
      </c>
      <c r="E195" s="242">
        <v>5163.8599999999997</v>
      </c>
      <c r="F195" s="52">
        <f t="shared" si="31"/>
        <v>225.86988946772166</v>
      </c>
    </row>
    <row r="196" spans="1:6" ht="12.75" customHeight="1" x14ac:dyDescent="0.2">
      <c r="A196" s="53">
        <v>34</v>
      </c>
      <c r="B196" s="232" t="s">
        <v>435</v>
      </c>
      <c r="C196" s="50" t="s">
        <v>436</v>
      </c>
      <c r="D196" s="51">
        <f t="shared" ref="D196:E196" si="44">D197+D202+D210</f>
        <v>17.16</v>
      </c>
      <c r="E196" s="51">
        <f t="shared" si="44"/>
        <v>188.69</v>
      </c>
      <c r="F196" s="52">
        <f t="shared" si="31"/>
        <v>1099.5920745920746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17.16</v>
      </c>
      <c r="E210" s="51">
        <f t="shared" si="47"/>
        <v>188.69</v>
      </c>
      <c r="F210" s="52">
        <f t="shared" si="31"/>
        <v>1099.5920745920746</v>
      </c>
    </row>
    <row r="211" spans="1:6" ht="12.75" customHeight="1" x14ac:dyDescent="0.2">
      <c r="A211" s="53">
        <v>3431</v>
      </c>
      <c r="B211" s="232" t="s">
        <v>465</v>
      </c>
      <c r="C211" s="50" t="s">
        <v>466</v>
      </c>
      <c r="D211" s="242">
        <v>17.16</v>
      </c>
      <c r="E211" s="242">
        <v>188.69</v>
      </c>
      <c r="F211" s="52">
        <f t="shared" si="31"/>
        <v>1099.5920745920746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5879.08</v>
      </c>
      <c r="E252" s="51">
        <f t="shared" si="63"/>
        <v>9195.4500000000007</v>
      </c>
      <c r="F252" s="52">
        <f t="shared" ref="F252:F258" si="64">IF(D252&lt;&gt;0,IF(E252/D252&gt;=100,"&gt;&gt;100",E252/D252*100),"-")</f>
        <v>156.40967634391779</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5879.08</v>
      </c>
      <c r="E259" s="51">
        <f t="shared" si="66"/>
        <v>9195.4500000000007</v>
      </c>
      <c r="F259" s="52">
        <f t="shared" ref="F259:F262" si="67">IF(D259&lt;&gt;0,IF(E259/D259&gt;=100,"&gt;&gt;100",E259/D259*100),"-")</f>
        <v>156.40967634391779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5879.08</v>
      </c>
      <c r="E261" s="242">
        <v>9195.4500000000007</v>
      </c>
      <c r="F261" s="52">
        <f t="shared" si="67"/>
        <v>156.40967634391779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300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300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300</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493798.06</v>
      </c>
      <c r="E289" s="51">
        <f t="shared" si="79"/>
        <v>801755.04999999993</v>
      </c>
      <c r="F289" s="52">
        <f t="shared" si="76"/>
        <v>162.36496554887233</v>
      </c>
    </row>
    <row r="290" spans="1:6" ht="12.75" customHeight="1" x14ac:dyDescent="0.2">
      <c r="A290" s="53" t="s">
        <v>608</v>
      </c>
      <c r="B290" s="85" t="s">
        <v>619</v>
      </c>
      <c r="C290" s="50" t="s">
        <v>620</v>
      </c>
      <c r="D290" s="51">
        <f>IF(D6&gt;=D289,D6-D289,0)</f>
        <v>5283.7199999999721</v>
      </c>
      <c r="E290" s="51">
        <f>IF(E6&gt;=E289,E6-E289,0)</f>
        <v>5595.5700000000652</v>
      </c>
      <c r="F290" s="52">
        <f t="shared" si="76"/>
        <v>105.90209170811653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218.33</v>
      </c>
      <c r="E292" s="242">
        <v>0</v>
      </c>
      <c r="F292" s="52">
        <f t="shared" si="76"/>
        <v>0</v>
      </c>
    </row>
    <row r="293" spans="1:6" ht="12.75" customHeight="1" x14ac:dyDescent="0.2">
      <c r="A293" s="53">
        <v>92221</v>
      </c>
      <c r="B293" s="85" t="s">
        <v>625</v>
      </c>
      <c r="C293" s="50" t="s">
        <v>626</v>
      </c>
      <c r="D293" s="242">
        <v>0</v>
      </c>
      <c r="E293" s="242">
        <v>2167.2399999999998</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2" t="s">
        <v>633</v>
      </c>
      <c r="B297" s="353"/>
      <c r="C297" s="219"/>
      <c r="D297" s="58"/>
      <c r="E297" s="58"/>
      <c r="F297" s="59"/>
    </row>
    <row r="298" spans="1:6" ht="12.75" customHeight="1" x14ac:dyDescent="0.2">
      <c r="A298" s="53">
        <v>7</v>
      </c>
      <c r="B298" s="85" t="s">
        <v>634</v>
      </c>
      <c r="C298" s="50" t="s">
        <v>635</v>
      </c>
      <c r="D298" s="51">
        <f t="shared" ref="D298:E298" si="80">D299+D311+D344+D348</f>
        <v>501.27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501.27</v>
      </c>
      <c r="E311" s="51">
        <f t="shared" si="85"/>
        <v>0</v>
      </c>
      <c r="F311" s="52">
        <f t="shared" si="81"/>
        <v>0</v>
      </c>
    </row>
    <row r="312" spans="1:6" ht="12.75" customHeight="1" x14ac:dyDescent="0.2">
      <c r="A312" s="53">
        <v>721</v>
      </c>
      <c r="B312" s="85" t="s">
        <v>662</v>
      </c>
      <c r="C312" s="50" t="s">
        <v>663</v>
      </c>
      <c r="D312" s="51">
        <f t="shared" ref="D312:E312" si="86">SUM(D313:D316)</f>
        <v>501.27</v>
      </c>
      <c r="E312" s="51">
        <f t="shared" si="86"/>
        <v>0</v>
      </c>
      <c r="F312" s="52">
        <f t="shared" si="81"/>
        <v>0</v>
      </c>
    </row>
    <row r="313" spans="1:6" ht="12.75" customHeight="1" x14ac:dyDescent="0.2">
      <c r="A313" s="53">
        <v>7211</v>
      </c>
      <c r="B313" s="85" t="s">
        <v>664</v>
      </c>
      <c r="C313" s="50" t="s">
        <v>665</v>
      </c>
      <c r="D313" s="242">
        <v>501.27</v>
      </c>
      <c r="E313" s="242">
        <v>0</v>
      </c>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8173.91</v>
      </c>
      <c r="E350" s="51">
        <f t="shared" si="95"/>
        <v>5927.99</v>
      </c>
      <c r="F350" s="52">
        <f t="shared" si="81"/>
        <v>72.523308918253321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8173.91</v>
      </c>
      <c r="E363" s="51">
        <f t="shared" si="99"/>
        <v>5927.99</v>
      </c>
      <c r="F363" s="52">
        <f t="shared" si="81"/>
        <v>72.523308918253321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921.73</v>
      </c>
      <c r="F369" s="52" t="str">
        <f t="shared" si="81"/>
        <v>-</v>
      </c>
    </row>
    <row r="370" spans="1:6" ht="12.75" customHeight="1" x14ac:dyDescent="0.2">
      <c r="A370" s="53">
        <v>4221</v>
      </c>
      <c r="B370" s="85" t="s">
        <v>674</v>
      </c>
      <c r="C370" s="50" t="s">
        <v>766</v>
      </c>
      <c r="D370" s="242">
        <v>0</v>
      </c>
      <c r="E370" s="242">
        <v>921.73</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8173.91</v>
      </c>
      <c r="E383" s="51">
        <f t="shared" si="103"/>
        <v>5006.26</v>
      </c>
      <c r="F383" s="52">
        <f t="shared" si="81"/>
        <v>61.246820677007705</v>
      </c>
    </row>
    <row r="384" spans="1:6" ht="12.75" customHeight="1" x14ac:dyDescent="0.2">
      <c r="A384" s="53">
        <v>4241</v>
      </c>
      <c r="B384" s="85" t="s">
        <v>783</v>
      </c>
      <c r="C384" s="50" t="s">
        <v>784</v>
      </c>
      <c r="D384" s="242">
        <v>8173.91</v>
      </c>
      <c r="E384" s="242">
        <v>5006.26</v>
      </c>
      <c r="F384" s="52">
        <f t="shared" si="81"/>
        <v>61.246820677007705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7672.6399999999994</v>
      </c>
      <c r="E408" s="51">
        <f t="shared" si="111"/>
        <v>5927.99</v>
      </c>
      <c r="F408" s="52">
        <f t="shared" si="81"/>
        <v>77.261411978145716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499583.05</v>
      </c>
      <c r="E412" s="51">
        <f>E6+E298</f>
        <v>807350.62</v>
      </c>
      <c r="F412" s="52">
        <f t="shared" si="81"/>
        <v>161.60488631469784</v>
      </c>
    </row>
    <row r="413" spans="1:6" ht="12.75" customHeight="1" x14ac:dyDescent="0.2">
      <c r="A413" s="53" t="s">
        <v>608</v>
      </c>
      <c r="B413" s="85" t="s">
        <v>831</v>
      </c>
      <c r="C413" s="50" t="s">
        <v>832</v>
      </c>
      <c r="D413" s="51">
        <f t="shared" ref="D413:E413" si="112">D289+D350</f>
        <v>501971.97</v>
      </c>
      <c r="E413" s="51">
        <f t="shared" si="112"/>
        <v>807683.03999999992</v>
      </c>
      <c r="F413" s="52">
        <f t="shared" si="81"/>
        <v>160.90202008689846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2388.9199999999837</v>
      </c>
      <c r="E415" s="51">
        <f t="shared" si="114"/>
        <v>332.41999999992549</v>
      </c>
      <c r="F415" s="52">
        <f t="shared" si="81"/>
        <v>13.915074594374351</v>
      </c>
    </row>
    <row r="416" spans="1:6" ht="12.75" customHeight="1" x14ac:dyDescent="0.2">
      <c r="A416" s="60" t="s">
        <v>837</v>
      </c>
      <c r="B416" s="232" t="s">
        <v>838</v>
      </c>
      <c r="C416" s="61" t="s">
        <v>839</v>
      </c>
      <c r="D416" s="51">
        <f t="shared" ref="D416:E416" si="115">IF(D292-D293+D409-D410&gt;=0,D292-D293+D409-D410,0)</f>
        <v>218.33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2167.2399999999998</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2" t="s">
        <v>845</v>
      </c>
      <c r="B419" s="353"/>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499583.05</v>
      </c>
      <c r="E639" s="51">
        <f t="shared" si="180"/>
        <v>807350.62</v>
      </c>
      <c r="F639" s="52">
        <f t="shared" si="119"/>
        <v>161.60488631469784</v>
      </c>
    </row>
    <row r="640" spans="1:6" ht="12.75" customHeight="1" x14ac:dyDescent="0.2">
      <c r="A640" s="53" t="s">
        <v>608</v>
      </c>
      <c r="B640" s="85" t="s">
        <v>1277</v>
      </c>
      <c r="C640" s="50" t="s">
        <v>1278</v>
      </c>
      <c r="D640" s="51">
        <f t="shared" ref="D640:E640" si="181">D413+D528</f>
        <v>501971.97</v>
      </c>
      <c r="E640" s="51">
        <f t="shared" si="181"/>
        <v>807683.03999999992</v>
      </c>
      <c r="F640" s="52">
        <f t="shared" si="119"/>
        <v>160.90202008689846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2388.9199999999837</v>
      </c>
      <c r="E642" s="51">
        <f t="shared" si="183"/>
        <v>332.41999999992549</v>
      </c>
      <c r="F642" s="52">
        <f t="shared" si="119"/>
        <v>13.915074594374351</v>
      </c>
    </row>
    <row r="643" spans="1:6" ht="22.8" x14ac:dyDescent="0.2">
      <c r="A643" s="60" t="s">
        <v>1283</v>
      </c>
      <c r="B643" s="85" t="s">
        <v>1284</v>
      </c>
      <c r="C643" s="61" t="s">
        <v>1283</v>
      </c>
      <c r="D643" s="51">
        <f t="shared" ref="D643:E643" si="184">IF(D416-D417+D637-D638&gt;=0,D416-D417+D637-D638,0)</f>
        <v>218.33</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2167.2399999999998</v>
      </c>
      <c r="F644" s="52" t="str">
        <f t="shared" si="119"/>
        <v>-</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2170.5899999999838</v>
      </c>
      <c r="E646" s="51">
        <f t="shared" si="187"/>
        <v>2499.6599999999253</v>
      </c>
      <c r="F646" s="52">
        <f t="shared" si="119"/>
        <v>115.16039417853874</v>
      </c>
    </row>
    <row r="647" spans="1:6" ht="22.8" x14ac:dyDescent="0.2">
      <c r="A647" s="55" t="s">
        <v>1291</v>
      </c>
      <c r="B647" s="233" t="s">
        <v>1292</v>
      </c>
      <c r="C647" s="56" t="s">
        <v>1291</v>
      </c>
      <c r="D647" s="243">
        <v>53828.9</v>
      </c>
      <c r="E647" s="243">
        <v>61360.68</v>
      </c>
      <c r="F647" s="57">
        <f t="shared" si="119"/>
        <v>113.99207488913947</v>
      </c>
    </row>
    <row r="648" spans="1:6" s="75" customFormat="1" ht="20.100000000000001" customHeight="1" x14ac:dyDescent="0.25">
      <c r="A648" s="352" t="s">
        <v>1293</v>
      </c>
      <c r="B648" s="353"/>
      <c r="C648" s="219"/>
      <c r="D648" s="58"/>
      <c r="E648" s="58"/>
      <c r="F648" s="59"/>
    </row>
    <row r="649" spans="1:6" ht="12.75" customHeight="1" x14ac:dyDescent="0.2">
      <c r="A649" s="53">
        <v>11</v>
      </c>
      <c r="B649" s="85" t="s">
        <v>1294</v>
      </c>
      <c r="C649" s="50" t="s">
        <v>1295</v>
      </c>
      <c r="D649" s="242">
        <v>104.19</v>
      </c>
      <c r="E649" s="242">
        <v>0</v>
      </c>
      <c r="F649" s="52">
        <f t="shared" ref="F649:F724" si="188">IF(D649&lt;&gt;0,IF(E649/D649&gt;=100,"&gt;&gt;100",E649/D649*100),"-")</f>
        <v>0</v>
      </c>
    </row>
    <row r="650" spans="1:6" ht="12.75" customHeight="1" x14ac:dyDescent="0.2">
      <c r="A650" s="53" t="s">
        <v>1296</v>
      </c>
      <c r="B650" s="85" t="s">
        <v>1297</v>
      </c>
      <c r="C650" s="50" t="s">
        <v>1296</v>
      </c>
      <c r="D650" s="242">
        <v>24851.77</v>
      </c>
      <c r="E650" s="242">
        <v>0</v>
      </c>
      <c r="F650" s="52">
        <f t="shared" si="188"/>
        <v>0</v>
      </c>
    </row>
    <row r="651" spans="1:6" ht="12.75" customHeight="1" x14ac:dyDescent="0.2">
      <c r="A651" s="53" t="s">
        <v>1298</v>
      </c>
      <c r="B651" s="85" t="s">
        <v>1299</v>
      </c>
      <c r="C651" s="50" t="s">
        <v>1298</v>
      </c>
      <c r="D651" s="242">
        <v>24955.96</v>
      </c>
      <c r="E651" s="242">
        <v>0</v>
      </c>
      <c r="F651" s="52">
        <f t="shared" si="188"/>
        <v>0</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42</v>
      </c>
      <c r="E654" s="262">
        <v>41</v>
      </c>
      <c r="F654" s="52">
        <f t="shared" si="188"/>
        <v>97.61904761904762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33</v>
      </c>
      <c r="E656" s="262">
        <v>33</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132.72</v>
      </c>
      <c r="E671" s="242">
        <v>0</v>
      </c>
      <c r="F671" s="52">
        <f t="shared" si="188"/>
        <v>0</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435494.57</v>
      </c>
      <c r="E675" s="310">
        <v>707429.05</v>
      </c>
      <c r="F675" s="52">
        <f t="shared" si="188"/>
        <v>162.44267982491724</v>
      </c>
    </row>
    <row r="676" spans="1:6" ht="22.8" x14ac:dyDescent="0.2">
      <c r="A676" s="53">
        <v>63613</v>
      </c>
      <c r="B676" s="232" t="s">
        <v>1349</v>
      </c>
      <c r="C676" s="50" t="s">
        <v>1350</v>
      </c>
      <c r="D676" s="242">
        <v>2254.8200000000002</v>
      </c>
      <c r="E676" s="242">
        <v>562.09</v>
      </c>
      <c r="F676" s="52">
        <f t="shared" si="188"/>
        <v>24.928375657480419</v>
      </c>
    </row>
    <row r="677" spans="1:6" ht="22.8" x14ac:dyDescent="0.2">
      <c r="A677" s="53">
        <v>63622</v>
      </c>
      <c r="B677" s="232" t="s">
        <v>1351</v>
      </c>
      <c r="C677" s="50" t="s">
        <v>1352</v>
      </c>
      <c r="D677" s="242">
        <v>199.08</v>
      </c>
      <c r="E677" s="242">
        <v>0</v>
      </c>
      <c r="F677" s="52">
        <f t="shared" si="188"/>
        <v>0</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13319.99</v>
      </c>
      <c r="E695" s="242">
        <v>11535.24</v>
      </c>
      <c r="F695" s="52">
        <f t="shared" si="188"/>
        <v>86.600965916641087</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9919.34</v>
      </c>
      <c r="E710" s="242">
        <v>22390.560000000001</v>
      </c>
      <c r="F710" s="52">
        <f t="shared" si="188"/>
        <v>225.72630840358329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796.34</v>
      </c>
      <c r="F717" s="52" t="str">
        <f t="shared" si="188"/>
        <v>-</v>
      </c>
    </row>
    <row r="718" spans="1:6" ht="12.75" customHeight="1" x14ac:dyDescent="0.2">
      <c r="A718" s="53">
        <v>32121</v>
      </c>
      <c r="B718" s="85" t="s">
        <v>1415</v>
      </c>
      <c r="C718" s="50" t="s">
        <v>1416</v>
      </c>
      <c r="D718" s="242">
        <v>36026.03</v>
      </c>
      <c r="E718" s="242">
        <v>39421.89</v>
      </c>
      <c r="F718" s="52">
        <f t="shared" si="188"/>
        <v>109.4261288296268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1636.47</v>
      </c>
      <c r="E720" s="242">
        <v>1545.8</v>
      </c>
      <c r="F720" s="52">
        <f t="shared" si="188"/>
        <v>94.459415693535476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5879.08</v>
      </c>
      <c r="E828" s="242">
        <v>9195.4500000000007</v>
      </c>
      <c r="F828" s="52">
        <f t="shared" si="190"/>
        <v>156.40967634391779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8" t="s">
        <v>1944</v>
      </c>
      <c r="B983" s="349"/>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7" right="0.7" top="0.75" bottom="0.75" header="0.3" footer="0.3"/>
  <pageSetup paperSize="9" scale="71"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7"/>
  <sheetViews>
    <sheetView showGridLines="0" topLeftCell="A280" workbookViewId="0">
      <selection activeCell="E28" sqref="E2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7" t="s">
        <v>1968</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777256.54999999993</v>
      </c>
      <c r="E6" s="229">
        <f t="shared" si="0"/>
        <v>789002.87999999989</v>
      </c>
      <c r="F6" s="230">
        <f t="shared" ref="F6:F260" si="1">IF(D6&gt;0,IF(E6/D6&gt;=100,"&gt;&gt;100",E6/D6*100),"-")</f>
        <v>101.51125519624118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723175.7</v>
      </c>
      <c r="E7" s="104">
        <f t="shared" si="2"/>
        <v>723175.7</v>
      </c>
      <c r="F7" s="93">
        <f t="shared" si="1"/>
        <v>100</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723175.7</v>
      </c>
      <c r="E12" s="104">
        <f t="shared" si="3"/>
        <v>723175.7</v>
      </c>
      <c r="F12" s="93">
        <f t="shared" si="1"/>
        <v>100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649094.69999999995</v>
      </c>
      <c r="E13" s="104">
        <f t="shared" si="4"/>
        <v>649094.69999999995</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16504.88</v>
      </c>
      <c r="E14" s="247">
        <v>16504.88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632589.81999999995</v>
      </c>
      <c r="E15" s="247">
        <v>632589.81999999995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30636.14</v>
      </c>
      <c r="E19" s="104">
        <f t="shared" si="5"/>
        <v>25373.260000000002</v>
      </c>
      <c r="F19" s="93">
        <f t="shared" si="1"/>
        <v>82.821334541492504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12534.34</v>
      </c>
      <c r="E20" s="247">
        <v>13187.85</v>
      </c>
      <c r="F20" s="93">
        <f t="shared" si="1"/>
        <v>105.21375676740858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18101.8</v>
      </c>
      <c r="E21" s="247">
        <v>18101.8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0</v>
      </c>
      <c r="E28" s="247">
        <v>5916.39</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43444.86</v>
      </c>
      <c r="E35" s="104">
        <f t="shared" si="7"/>
        <v>48707.74</v>
      </c>
      <c r="F35" s="93">
        <f t="shared" si="1"/>
        <v>112.11393016343014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43682.3</v>
      </c>
      <c r="E36" s="247">
        <v>48945.18</v>
      </c>
      <c r="F36" s="93">
        <f t="shared" si="1"/>
        <v>112.04808354871423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237.44</v>
      </c>
      <c r="E40" s="247">
        <v>237.44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10698.55</v>
      </c>
      <c r="E54" s="247">
        <v>10698.55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10698.55</v>
      </c>
      <c r="E55" s="247">
        <v>10698.55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54080.85</v>
      </c>
      <c r="E68" s="104">
        <f t="shared" si="13"/>
        <v>65827.179999999993</v>
      </c>
      <c r="F68" s="93">
        <f t="shared" si="1"/>
        <v>121.71994338106742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220.89</v>
      </c>
      <c r="E78" s="104">
        <f>E79+SUM(E82:E84)-E85+E86</f>
        <v>1104.96</v>
      </c>
      <c r="F78" s="93">
        <f t="shared" si="1"/>
        <v>500.23088415048215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91.54</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220.89</v>
      </c>
      <c r="E86" s="247">
        <v>1013.42</v>
      </c>
      <c r="F86" s="93">
        <f t="shared" si="1"/>
        <v>458.78944270904071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31.06</v>
      </c>
      <c r="E146" s="104">
        <f t="shared" si="26"/>
        <v>3361.54</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31.06</v>
      </c>
      <c r="E161" s="247">
        <v>3361.54</v>
      </c>
      <c r="F161" s="93" t="str">
        <f t="shared" si="1"/>
        <v>&gt;&gt;100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53828.9</v>
      </c>
      <c r="E170" s="104">
        <f t="shared" si="29"/>
        <v>61360.68</v>
      </c>
      <c r="F170" s="93">
        <f t="shared" si="1"/>
        <v>113.99207488913947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53828.9</v>
      </c>
      <c r="E173" s="247">
        <v>61360.68</v>
      </c>
      <c r="F173" s="93">
        <f t="shared" si="1"/>
        <v>113.99207488913947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777256.55</v>
      </c>
      <c r="E175" s="104">
        <f t="shared" si="30"/>
        <v>789002.87999999989</v>
      </c>
      <c r="F175" s="93">
        <f t="shared" si="1"/>
        <v>101.51125519624118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56437.420000000006</v>
      </c>
      <c r="E176" s="104">
        <f t="shared" si="31"/>
        <v>68512.819999999992</v>
      </c>
      <c r="F176" s="93">
        <f t="shared" si="1"/>
        <v>121.39608791472038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56437.420000000006</v>
      </c>
      <c r="E177" s="104">
        <f t="shared" si="32"/>
        <v>68512.819999999992</v>
      </c>
      <c r="F177" s="93">
        <f t="shared" si="1"/>
        <v>121.39608791472038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50620.25</v>
      </c>
      <c r="E178" s="247">
        <v>54140.18</v>
      </c>
      <c r="F178" s="93">
        <f t="shared" si="1"/>
        <v>106.95360058474623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5594.62</v>
      </c>
      <c r="E179" s="247">
        <v>13359.02</v>
      </c>
      <c r="F179" s="93">
        <f t="shared" si="1"/>
        <v>238.7833311288345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0.2</v>
      </c>
      <c r="F180" s="93">
        <f t="shared" si="1"/>
        <v>12.048192771084338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0.2</v>
      </c>
      <c r="F183" s="93">
        <f t="shared" si="1"/>
        <v>12.048192771084338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220.89</v>
      </c>
      <c r="E188" s="247">
        <v>1013.42</v>
      </c>
      <c r="F188" s="93">
        <f t="shared" si="1"/>
        <v>458.78944270904071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720819.13</v>
      </c>
      <c r="E237" s="104">
        <f t="shared" si="41"/>
        <v>720490.05999999994</v>
      </c>
      <c r="F237" s="93">
        <f t="shared" si="1"/>
        <v>99.954347770986601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722989.72</v>
      </c>
      <c r="E238" s="104">
        <f t="shared" si="42"/>
        <v>722989.72</v>
      </c>
      <c r="F238" s="93">
        <f t="shared" si="1"/>
        <v>100</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722989.72</v>
      </c>
      <c r="E239" s="104">
        <f t="shared" si="43"/>
        <v>722989.72</v>
      </c>
      <c r="F239" s="93">
        <f t="shared" si="1"/>
        <v>100</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10373.36</v>
      </c>
      <c r="E240" s="247">
        <v>10373.36</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712616.36</v>
      </c>
      <c r="E241" s="247">
        <v>712616.36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-2170.59</v>
      </c>
      <c r="E245" s="104">
        <f t="shared" si="45"/>
        <v>-2499.66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2170.59</v>
      </c>
      <c r="E250" s="104">
        <f t="shared" si="47"/>
        <v>2499.66</v>
      </c>
      <c r="F250" s="93">
        <f t="shared" si="1"/>
        <v>115.16039417854131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2170.59</v>
      </c>
      <c r="E251" s="242">
        <v>2499.66</v>
      </c>
      <c r="F251" s="93">
        <f t="shared" si="1"/>
        <v>115.16039417854131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6" t="s">
        <v>1293</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31.06</v>
      </c>
      <c r="E264" s="247">
        <v>3361.54</v>
      </c>
      <c r="F264" s="93" t="str">
        <f t="shared" si="50"/>
        <v>&gt;&gt;100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220.89</v>
      </c>
      <c r="E268" s="247">
        <v>1013.42</v>
      </c>
      <c r="F268" s="93">
        <f t="shared" si="50"/>
        <v>458.78944270904071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31.06</v>
      </c>
      <c r="E286" s="247">
        <v>3361.54</v>
      </c>
      <c r="F286" s="93" t="str">
        <f t="shared" si="50"/>
        <v>&gt;&gt;100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56437.42</v>
      </c>
      <c r="E288" s="247">
        <v>68512.820000000007</v>
      </c>
      <c r="F288" s="93">
        <f t="shared" si="50"/>
        <v>121.39608791472043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6:E250 D262:E322 D6:E173 D240:E244 D252:E260 D251">
    <cfRule type="cellIs" dxfId="8" priority="2" operator="lessThan">
      <formula>0</formula>
    </cfRule>
  </conditionalFormatting>
  <conditionalFormatting sqref="E251">
    <cfRule type="cellIs" dxfId="7" priority="1" operator="lessThan">
      <formula>-0.001</formula>
    </cfRule>
  </conditionalFormatting>
  <pageMargins left="0.7" right="0.7" top="0.75" bottom="0.75" header="0.3" footer="0.3"/>
  <pageSetup paperSize="9" scale="71"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workbookViewId="0">
      <selection activeCell="E117" sqref="E11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501971.97000000003</v>
      </c>
      <c r="E114" s="81">
        <f t="shared" si="22"/>
        <v>807683.04</v>
      </c>
      <c r="F114" s="63">
        <f t="shared" si="1"/>
        <v>160.90202008689846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493078.9</v>
      </c>
      <c r="E115" s="81">
        <f t="shared" si="23"/>
        <v>807683.04</v>
      </c>
      <c r="F115" s="63">
        <f t="shared" si="1"/>
        <v>163.80401594957723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493078.9</v>
      </c>
      <c r="E117" s="249">
        <v>807683.04</v>
      </c>
      <c r="F117" s="63">
        <f t="shared" si="1"/>
        <v>163.80401594957723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8893.07</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501971.97000000003</v>
      </c>
      <c r="E141" s="106">
        <f t="shared" si="28"/>
        <v>807683.04</v>
      </c>
      <c r="F141" s="82">
        <f t="shared" si="1"/>
        <v>160.90202008689846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7" right="0.7" top="0.75" bottom="0.75" header="0.3" footer="0.3"/>
  <pageSetup paperSize="9" scale="71"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abSelected="1" topLeftCell="A7"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25091.73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25091.73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SUM(D25:D29)</f>
        <v>25091.73</v>
      </c>
      <c r="E23" s="108">
        <f t="shared" ref="E23" si="4">SUM(E24:E29)</f>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311"/>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25091.73</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23 E24 D25:E48">
    <cfRule type="cellIs" dxfId="5" priority="2" operator="lessThan">
      <formula>-0.001</formula>
    </cfRule>
  </conditionalFormatting>
  <pageMargins left="0.7" right="0.7" top="0.75" bottom="0.75" header="0.3" footer="0.3"/>
  <pageSetup paperSize="9" scale="72"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workbookViewId="0">
      <selection activeCell="D42" sqref="D4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56437.42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816150.50999999989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810222.5199999999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677510.21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122235.64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188.69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9195.4500000000007</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1092.53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5927.99</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804075.11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798147.12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673990.28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114471.24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190.15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9195.4500000000007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300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5927.99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68512.819999999949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68512.820000000007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68512.820000000007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7" right="0.7" top="0.75" bottom="0.75" header="0.3" footer="0.3"/>
  <pageSetup paperSize="9" scale="7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71" t="s">
        <v>2859</v>
      </c>
      <c r="B1" s="366"/>
      <c r="C1" s="366"/>
      <c r="D1" s="366"/>
      <c r="E1" s="71" t="s">
        <v>3001</v>
      </c>
      <c r="F1" s="71"/>
      <c r="G1" s="71"/>
      <c r="H1" s="71"/>
      <c r="I1" s="71"/>
      <c r="J1" s="71"/>
      <c r="K1" s="71"/>
      <c r="L1" s="71"/>
      <c r="M1" s="71"/>
      <c r="N1" s="71"/>
      <c r="O1" s="71"/>
      <c r="P1" s="71"/>
    </row>
    <row r="2" spans="1:16" ht="37.5" customHeight="1" x14ac:dyDescent="0.25">
      <c r="A2" s="371" t="s">
        <v>3002</v>
      </c>
      <c r="B2" s="366"/>
      <c r="C2" s="366"/>
      <c r="D2" s="366"/>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9667</v>
      </c>
      <c r="P3" s="71"/>
    </row>
    <row r="4" spans="1:16" ht="19.5" customHeight="1" x14ac:dyDescent="0.25">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8" t="s">
        <v>3025</v>
      </c>
      <c r="B20" s="369"/>
      <c r="C20" s="370"/>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8" t="s">
        <v>32</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8" t="s">
        <v>37</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8" t="s">
        <v>36</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8" t="s">
        <v>3316</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5" t="s">
        <v>3318</v>
      </c>
      <c r="B1" s="385"/>
      <c r="C1" s="385"/>
    </row>
    <row r="2" spans="1:17" ht="33" customHeight="1" x14ac:dyDescent="0.25">
      <c r="A2" s="386" t="s">
        <v>3319</v>
      </c>
      <c r="B2" s="387"/>
      <c r="C2" s="379"/>
      <c r="D2" s="4"/>
      <c r="E2" s="4"/>
      <c r="F2" s="4"/>
      <c r="G2" s="4"/>
      <c r="H2" s="4"/>
      <c r="I2" s="4"/>
      <c r="J2" s="4"/>
      <c r="K2" s="4"/>
      <c r="L2" s="4"/>
      <c r="M2" s="4"/>
      <c r="N2" s="4"/>
      <c r="O2" s="4"/>
      <c r="P2" s="4"/>
      <c r="Q2" s="4"/>
    </row>
    <row r="3" spans="1:17" ht="18.75" customHeight="1" x14ac:dyDescent="0.25">
      <c r="A3" s="304" t="s">
        <v>3320</v>
      </c>
      <c r="B3" s="388" t="s">
        <v>3321</v>
      </c>
      <c r="C3" s="379"/>
      <c r="D3" s="4"/>
      <c r="E3" s="4"/>
      <c r="F3" s="4"/>
      <c r="G3" s="4"/>
      <c r="H3" s="4"/>
      <c r="I3" s="4"/>
      <c r="J3" s="4"/>
      <c r="K3" s="4"/>
      <c r="L3" s="4"/>
      <c r="M3" s="4"/>
      <c r="N3" s="4"/>
      <c r="O3" s="4"/>
      <c r="P3" s="4"/>
      <c r="Q3" s="4"/>
    </row>
    <row r="4" spans="1:17" ht="37.5" hidden="1" customHeight="1" x14ac:dyDescent="0.25">
      <c r="A4" s="305" t="s">
        <v>3322</v>
      </c>
      <c r="B4" s="378" t="s">
        <v>3323</v>
      </c>
      <c r="C4" s="379"/>
      <c r="D4" s="4"/>
      <c r="E4" s="4"/>
      <c r="F4" s="4"/>
      <c r="G4" s="4"/>
      <c r="H4" s="4"/>
      <c r="I4" s="4"/>
      <c r="J4" s="4"/>
      <c r="K4" s="4"/>
      <c r="L4" s="4"/>
      <c r="M4" s="4"/>
      <c r="N4" s="4"/>
      <c r="O4" s="4"/>
      <c r="P4" s="4"/>
      <c r="Q4" s="4"/>
    </row>
    <row r="5" spans="1:17" ht="48" hidden="1" customHeight="1" x14ac:dyDescent="0.25">
      <c r="A5" s="305" t="s">
        <v>3322</v>
      </c>
      <c r="B5" s="378" t="s">
        <v>3324</v>
      </c>
      <c r="C5" s="379"/>
      <c r="D5" s="4"/>
      <c r="E5" s="4"/>
      <c r="F5" s="4"/>
      <c r="G5" s="4"/>
      <c r="H5" s="4"/>
      <c r="I5" s="4"/>
      <c r="J5" s="4"/>
      <c r="K5" s="4"/>
      <c r="L5" s="4"/>
      <c r="M5" s="4"/>
      <c r="N5" s="4"/>
      <c r="O5" s="4"/>
      <c r="P5" s="4"/>
      <c r="Q5" s="4"/>
    </row>
    <row r="6" spans="1:17" ht="59.25" hidden="1" customHeight="1" x14ac:dyDescent="0.25">
      <c r="A6" s="305" t="s">
        <v>3322</v>
      </c>
      <c r="B6" s="378" t="s">
        <v>3325</v>
      </c>
      <c r="C6" s="379"/>
      <c r="D6" s="4"/>
      <c r="E6" s="4"/>
      <c r="F6" s="4"/>
      <c r="G6" s="4"/>
      <c r="H6" s="4"/>
      <c r="I6" s="4"/>
      <c r="J6" s="4"/>
      <c r="K6" s="4"/>
      <c r="L6" s="4"/>
      <c r="M6" s="4"/>
      <c r="N6" s="4"/>
      <c r="O6" s="4"/>
      <c r="P6" s="4"/>
      <c r="Q6" s="4"/>
    </row>
    <row r="7" spans="1:17" ht="48" hidden="1" customHeight="1" x14ac:dyDescent="0.25">
      <c r="A7" s="305" t="s">
        <v>3326</v>
      </c>
      <c r="B7" s="378" t="s">
        <v>3327</v>
      </c>
      <c r="C7" s="379"/>
      <c r="D7" s="4"/>
      <c r="E7" s="4"/>
      <c r="F7" s="4"/>
      <c r="G7" s="4"/>
      <c r="H7" s="4"/>
      <c r="I7" s="4"/>
      <c r="J7" s="4"/>
      <c r="K7" s="4"/>
      <c r="L7" s="4"/>
      <c r="M7" s="4"/>
      <c r="N7" s="4"/>
      <c r="O7" s="4"/>
      <c r="P7" s="4"/>
      <c r="Q7" s="4"/>
    </row>
    <row r="8" spans="1:17" ht="41.25" hidden="1" customHeight="1" x14ac:dyDescent="0.25">
      <c r="A8" s="305" t="s">
        <v>3328</v>
      </c>
      <c r="B8" s="378" t="s">
        <v>3329</v>
      </c>
      <c r="C8" s="379"/>
      <c r="D8" s="4"/>
      <c r="E8" s="4"/>
      <c r="F8" s="4"/>
      <c r="G8" s="4"/>
      <c r="H8" s="4"/>
      <c r="I8" s="4"/>
      <c r="J8" s="4"/>
      <c r="K8" s="4"/>
      <c r="L8" s="4"/>
      <c r="M8" s="4"/>
      <c r="N8" s="4"/>
      <c r="O8" s="4"/>
      <c r="P8" s="4"/>
      <c r="Q8" s="4"/>
    </row>
    <row r="9" spans="1:17" ht="59.25" hidden="1" customHeight="1" x14ac:dyDescent="0.25">
      <c r="A9" s="305" t="s">
        <v>3330</v>
      </c>
      <c r="B9" s="378" t="s">
        <v>3331</v>
      </c>
      <c r="C9" s="379"/>
      <c r="D9" s="4"/>
      <c r="E9" s="4"/>
      <c r="F9" s="4"/>
      <c r="G9" s="4"/>
      <c r="H9" s="4"/>
      <c r="I9" s="4"/>
      <c r="J9" s="4"/>
      <c r="K9" s="4"/>
      <c r="L9" s="4"/>
      <c r="M9" s="4"/>
      <c r="N9" s="4"/>
      <c r="O9" s="4"/>
      <c r="P9" s="4"/>
      <c r="Q9" s="4"/>
    </row>
    <row r="10" spans="1:17" ht="61.5" hidden="1" customHeight="1" x14ac:dyDescent="0.25">
      <c r="A10" s="305" t="s">
        <v>3330</v>
      </c>
      <c r="B10" s="378" t="s">
        <v>3332</v>
      </c>
      <c r="C10" s="379"/>
      <c r="D10" s="4"/>
      <c r="E10" s="4"/>
      <c r="F10" s="4"/>
      <c r="G10" s="4"/>
      <c r="H10" s="4"/>
      <c r="I10" s="4"/>
      <c r="J10" s="4"/>
      <c r="K10" s="4"/>
      <c r="L10" s="4"/>
      <c r="M10" s="4"/>
      <c r="N10" s="4"/>
      <c r="O10" s="4"/>
      <c r="P10" s="4"/>
      <c r="Q10" s="4"/>
    </row>
    <row r="11" spans="1:17" ht="43.5" hidden="1" customHeight="1" x14ac:dyDescent="0.25">
      <c r="A11" s="305" t="s">
        <v>3330</v>
      </c>
      <c r="B11" s="378" t="s">
        <v>3333</v>
      </c>
      <c r="C11" s="379"/>
      <c r="D11" s="4"/>
      <c r="E11" s="4"/>
      <c r="F11" s="4"/>
      <c r="G11" s="4"/>
      <c r="H11" s="4"/>
      <c r="I11" s="4"/>
      <c r="J11" s="4"/>
      <c r="K11" s="4"/>
      <c r="L11" s="4"/>
      <c r="M11" s="4"/>
      <c r="N11" s="4"/>
      <c r="O11" s="4"/>
      <c r="P11" s="4"/>
      <c r="Q11" s="4"/>
    </row>
    <row r="12" spans="1:17" ht="27.75" hidden="1" customHeight="1" x14ac:dyDescent="0.25">
      <c r="A12" s="305" t="s">
        <v>3334</v>
      </c>
      <c r="B12" s="378" t="s">
        <v>3335</v>
      </c>
      <c r="C12" s="379"/>
      <c r="D12" s="4"/>
      <c r="E12" s="4"/>
      <c r="F12" s="4"/>
      <c r="G12" s="4"/>
      <c r="H12" s="4"/>
      <c r="I12" s="4"/>
      <c r="J12" s="4"/>
      <c r="K12" s="4"/>
      <c r="L12" s="4"/>
      <c r="M12" s="4"/>
      <c r="N12" s="4"/>
      <c r="O12" s="4"/>
      <c r="P12" s="4"/>
      <c r="Q12" s="4"/>
    </row>
    <row r="13" spans="1:17" ht="27.75" hidden="1" customHeight="1" x14ac:dyDescent="0.25">
      <c r="A13" s="305" t="s">
        <v>3336</v>
      </c>
      <c r="B13" s="378" t="s">
        <v>3337</v>
      </c>
      <c r="C13" s="379"/>
      <c r="D13" s="4"/>
      <c r="E13" s="4"/>
      <c r="F13" s="4"/>
      <c r="G13" s="4"/>
      <c r="H13" s="4"/>
      <c r="I13" s="4"/>
      <c r="J13" s="4"/>
      <c r="K13" s="4"/>
      <c r="L13" s="4"/>
      <c r="M13" s="4"/>
      <c r="N13" s="4"/>
      <c r="O13" s="4"/>
      <c r="P13" s="4"/>
      <c r="Q13" s="4"/>
    </row>
    <row r="14" spans="1:17" ht="45.75" hidden="1" customHeight="1" x14ac:dyDescent="0.25">
      <c r="A14" s="305" t="s">
        <v>3338</v>
      </c>
      <c r="B14" s="378" t="s">
        <v>3339</v>
      </c>
      <c r="C14" s="379"/>
      <c r="D14" s="4"/>
      <c r="E14" s="4"/>
      <c r="F14" s="4"/>
      <c r="G14" s="4"/>
      <c r="H14" s="4"/>
      <c r="I14" s="4"/>
      <c r="J14" s="4"/>
      <c r="K14" s="4"/>
      <c r="L14" s="4"/>
      <c r="M14" s="4"/>
      <c r="N14" s="4"/>
      <c r="O14" s="4"/>
      <c r="P14" s="4"/>
      <c r="Q14" s="4"/>
    </row>
    <row r="15" spans="1:17" ht="45.75" hidden="1" customHeight="1" x14ac:dyDescent="0.25">
      <c r="A15" s="305" t="s">
        <v>3340</v>
      </c>
      <c r="B15" s="378" t="s">
        <v>3341</v>
      </c>
      <c r="C15" s="379"/>
      <c r="D15" s="4"/>
      <c r="E15" s="4"/>
      <c r="F15" s="4"/>
      <c r="G15" s="4"/>
      <c r="H15" s="4"/>
      <c r="I15" s="4"/>
      <c r="J15" s="4"/>
      <c r="K15" s="4"/>
      <c r="L15" s="4"/>
      <c r="M15" s="4"/>
      <c r="N15" s="4"/>
      <c r="O15" s="4"/>
      <c r="P15" s="4"/>
      <c r="Q15" s="4"/>
    </row>
    <row r="16" spans="1:17" ht="51" hidden="1" customHeight="1" x14ac:dyDescent="0.25">
      <c r="A16" s="305" t="s">
        <v>3342</v>
      </c>
      <c r="B16" s="378" t="s">
        <v>3343</v>
      </c>
      <c r="C16" s="379"/>
      <c r="D16" s="4"/>
      <c r="E16" s="4"/>
      <c r="F16" s="4"/>
      <c r="G16" s="4"/>
      <c r="H16" s="4"/>
      <c r="I16" s="4"/>
      <c r="J16" s="4"/>
      <c r="K16" s="4"/>
      <c r="L16" s="4"/>
      <c r="M16" s="4"/>
      <c r="N16" s="4"/>
      <c r="O16" s="4"/>
      <c r="P16" s="4"/>
      <c r="Q16" s="4"/>
    </row>
    <row r="17" spans="1:17" ht="27.75" hidden="1" customHeight="1" x14ac:dyDescent="0.25">
      <c r="A17" s="305" t="s">
        <v>3344</v>
      </c>
      <c r="B17" s="378" t="s">
        <v>3345</v>
      </c>
      <c r="C17" s="379"/>
      <c r="D17" s="4"/>
      <c r="E17" s="4"/>
      <c r="F17" s="4"/>
      <c r="G17" s="4"/>
      <c r="H17" s="4"/>
      <c r="I17" s="4"/>
      <c r="J17" s="4"/>
      <c r="K17" s="4"/>
      <c r="L17" s="4"/>
      <c r="M17" s="4"/>
      <c r="N17" s="4"/>
      <c r="O17" s="4"/>
      <c r="P17" s="4"/>
      <c r="Q17" s="4"/>
    </row>
    <row r="18" spans="1:17" ht="27.75" hidden="1" customHeight="1" x14ac:dyDescent="0.25">
      <c r="A18" s="305" t="s">
        <v>3346</v>
      </c>
      <c r="B18" s="378" t="s">
        <v>3347</v>
      </c>
      <c r="C18" s="379"/>
      <c r="D18" s="4"/>
      <c r="E18" s="4"/>
      <c r="F18" s="4"/>
      <c r="G18" s="4"/>
      <c r="H18" s="4"/>
      <c r="I18" s="4"/>
      <c r="J18" s="4"/>
      <c r="K18" s="4"/>
      <c r="L18" s="4"/>
      <c r="M18" s="4"/>
      <c r="N18" s="4"/>
      <c r="O18" s="4"/>
      <c r="P18" s="4"/>
      <c r="Q18" s="4"/>
    </row>
    <row r="19" spans="1:17" ht="45" hidden="1" customHeight="1" x14ac:dyDescent="0.25">
      <c r="A19" s="305" t="s">
        <v>3346</v>
      </c>
      <c r="B19" s="378" t="s">
        <v>3348</v>
      </c>
      <c r="C19" s="379"/>
      <c r="D19" s="4"/>
      <c r="E19" s="4"/>
      <c r="F19" s="4"/>
      <c r="G19" s="4"/>
      <c r="H19" s="4"/>
      <c r="I19" s="4"/>
      <c r="J19" s="4"/>
      <c r="K19" s="4"/>
      <c r="L19" s="4"/>
      <c r="M19" s="4"/>
      <c r="N19" s="4"/>
      <c r="O19" s="4"/>
      <c r="P19" s="4"/>
      <c r="Q19" s="4"/>
    </row>
    <row r="20" spans="1:17" ht="45" hidden="1" customHeight="1" x14ac:dyDescent="0.25">
      <c r="A20" s="305" t="s">
        <v>3349</v>
      </c>
      <c r="B20" s="378" t="s">
        <v>3350</v>
      </c>
      <c r="C20" s="379"/>
      <c r="D20" s="4"/>
      <c r="E20" s="4"/>
      <c r="F20" s="4"/>
      <c r="G20" s="4"/>
      <c r="H20" s="4"/>
      <c r="I20" s="4"/>
      <c r="J20" s="4"/>
      <c r="K20" s="4"/>
      <c r="L20" s="4"/>
      <c r="M20" s="4"/>
      <c r="N20" s="4"/>
      <c r="O20" s="4"/>
      <c r="P20" s="4"/>
      <c r="Q20" s="4"/>
    </row>
    <row r="21" spans="1:17" ht="30" hidden="1" customHeight="1" x14ac:dyDescent="0.25">
      <c r="A21" s="305" t="s">
        <v>3351</v>
      </c>
      <c r="B21" s="378" t="s">
        <v>3352</v>
      </c>
      <c r="C21" s="379"/>
      <c r="D21" s="4"/>
      <c r="E21" s="4"/>
      <c r="F21" s="4"/>
      <c r="G21" s="4"/>
      <c r="H21" s="4"/>
      <c r="I21" s="4"/>
      <c r="J21" s="4"/>
      <c r="K21" s="4"/>
      <c r="L21" s="4"/>
      <c r="M21" s="4"/>
      <c r="N21" s="4"/>
      <c r="O21" s="4"/>
      <c r="P21" s="4"/>
      <c r="Q21" s="4"/>
    </row>
    <row r="22" spans="1:17" ht="30" hidden="1" customHeight="1" x14ac:dyDescent="0.25">
      <c r="A22" s="305" t="s">
        <v>3353</v>
      </c>
      <c r="B22" s="378" t="s">
        <v>3354</v>
      </c>
      <c r="C22" s="379"/>
      <c r="D22" s="4"/>
      <c r="E22" s="4"/>
      <c r="F22" s="4"/>
      <c r="G22" s="4"/>
      <c r="H22" s="4"/>
      <c r="I22" s="4"/>
      <c r="J22" s="4"/>
      <c r="K22" s="4"/>
      <c r="L22" s="4"/>
      <c r="M22" s="4"/>
      <c r="N22" s="4"/>
      <c r="O22" s="4"/>
      <c r="P22" s="4"/>
      <c r="Q22" s="4"/>
    </row>
    <row r="23" spans="1:17" ht="30" hidden="1" customHeight="1" x14ac:dyDescent="0.25">
      <c r="A23" s="305" t="s">
        <v>3355</v>
      </c>
      <c r="B23" s="378" t="s">
        <v>3356</v>
      </c>
      <c r="C23" s="379"/>
      <c r="D23" s="4"/>
      <c r="E23" s="4"/>
      <c r="F23" s="4"/>
      <c r="G23" s="4"/>
      <c r="H23" s="4"/>
      <c r="I23" s="4"/>
      <c r="J23" s="4"/>
      <c r="K23" s="4"/>
      <c r="L23" s="4"/>
      <c r="M23" s="4"/>
      <c r="N23" s="4"/>
      <c r="O23" s="4"/>
      <c r="P23" s="4"/>
      <c r="Q23" s="4"/>
    </row>
    <row r="24" spans="1:17" ht="30" hidden="1" customHeight="1" x14ac:dyDescent="0.25">
      <c r="A24" s="305" t="s">
        <v>3357</v>
      </c>
      <c r="B24" s="378" t="s">
        <v>3358</v>
      </c>
      <c r="C24" s="379"/>
      <c r="D24" s="4"/>
      <c r="E24" s="4"/>
      <c r="F24" s="4"/>
      <c r="G24" s="4"/>
      <c r="H24" s="4"/>
      <c r="I24" s="4"/>
      <c r="J24" s="4"/>
      <c r="K24" s="4"/>
      <c r="L24" s="4"/>
      <c r="M24" s="4"/>
      <c r="N24" s="4"/>
      <c r="O24" s="4"/>
      <c r="P24" s="4"/>
      <c r="Q24" s="4"/>
    </row>
    <row r="25" spans="1:17" ht="30" hidden="1" customHeight="1" x14ac:dyDescent="0.25">
      <c r="A25" s="305" t="s">
        <v>3359</v>
      </c>
      <c r="B25" s="378" t="s">
        <v>3360</v>
      </c>
      <c r="C25" s="379"/>
      <c r="D25" s="4"/>
      <c r="E25" s="4"/>
      <c r="F25" s="4"/>
      <c r="G25" s="4"/>
      <c r="H25" s="4"/>
      <c r="I25" s="4"/>
      <c r="J25" s="4"/>
      <c r="K25" s="4"/>
      <c r="L25" s="4"/>
      <c r="M25" s="4"/>
      <c r="N25" s="4"/>
      <c r="O25" s="4"/>
      <c r="P25" s="4"/>
      <c r="Q25" s="4"/>
    </row>
    <row r="26" spans="1:17" ht="30" hidden="1" customHeight="1" x14ac:dyDescent="0.25">
      <c r="A26" s="305" t="s">
        <v>3361</v>
      </c>
      <c r="B26" s="378" t="s">
        <v>3362</v>
      </c>
      <c r="C26" s="379"/>
      <c r="D26" s="4"/>
      <c r="E26" s="4"/>
      <c r="F26" s="4"/>
      <c r="G26" s="4"/>
      <c r="H26" s="4"/>
      <c r="I26" s="4"/>
      <c r="J26" s="4"/>
      <c r="K26" s="4"/>
      <c r="L26" s="4"/>
      <c r="M26" s="4"/>
      <c r="N26" s="4"/>
      <c r="O26" s="4"/>
      <c r="P26" s="4"/>
      <c r="Q26" s="4"/>
    </row>
    <row r="27" spans="1:17" ht="70.5" hidden="1" customHeight="1" x14ac:dyDescent="0.25">
      <c r="A27" s="305" t="s">
        <v>3363</v>
      </c>
      <c r="B27" s="378" t="s">
        <v>3364</v>
      </c>
      <c r="C27" s="379"/>
      <c r="D27" s="4"/>
      <c r="E27" s="4"/>
      <c r="F27" s="4"/>
      <c r="G27" s="4"/>
      <c r="H27" s="4"/>
      <c r="I27" s="4"/>
      <c r="J27" s="4"/>
      <c r="K27" s="4"/>
      <c r="L27" s="4"/>
      <c r="M27" s="4"/>
      <c r="N27" s="4"/>
      <c r="O27" s="4"/>
      <c r="P27" s="4"/>
      <c r="Q27" s="4"/>
    </row>
    <row r="28" spans="1:17" ht="48" hidden="1" customHeight="1" x14ac:dyDescent="0.25">
      <c r="A28" s="305" t="s">
        <v>3365</v>
      </c>
      <c r="B28" s="378" t="s">
        <v>3366</v>
      </c>
      <c r="C28" s="379"/>
      <c r="D28" s="4"/>
      <c r="E28" s="4"/>
      <c r="F28" s="4"/>
      <c r="G28" s="4"/>
      <c r="H28" s="4"/>
      <c r="I28" s="4"/>
      <c r="J28" s="4"/>
      <c r="K28" s="4"/>
      <c r="L28" s="4"/>
      <c r="M28" s="4"/>
      <c r="N28" s="4"/>
      <c r="O28" s="4"/>
      <c r="P28" s="4"/>
      <c r="Q28" s="4"/>
    </row>
    <row r="29" spans="1:17" ht="100.5" hidden="1" customHeight="1" x14ac:dyDescent="0.25">
      <c r="A29" s="305" t="s">
        <v>3367</v>
      </c>
      <c r="B29" s="378" t="s">
        <v>3368</v>
      </c>
      <c r="C29" s="379"/>
      <c r="D29" s="4"/>
      <c r="E29" s="4"/>
      <c r="F29" s="4"/>
      <c r="G29" s="4"/>
      <c r="H29" s="4"/>
      <c r="I29" s="4"/>
      <c r="J29" s="4"/>
      <c r="K29" s="4"/>
      <c r="L29" s="4"/>
      <c r="M29" s="4"/>
      <c r="N29" s="4"/>
      <c r="O29" s="4"/>
      <c r="P29" s="4"/>
      <c r="Q29" s="4"/>
    </row>
    <row r="30" spans="1:17" ht="45" hidden="1" customHeight="1" x14ac:dyDescent="0.25">
      <c r="A30" s="305" t="s">
        <v>3369</v>
      </c>
      <c r="B30" s="378" t="s">
        <v>3370</v>
      </c>
      <c r="C30" s="379"/>
      <c r="D30" s="4"/>
      <c r="E30" s="4"/>
      <c r="F30" s="4"/>
      <c r="G30" s="4"/>
      <c r="H30" s="4"/>
      <c r="I30" s="4"/>
      <c r="J30" s="4"/>
      <c r="K30" s="4"/>
      <c r="L30" s="4"/>
      <c r="M30" s="4"/>
      <c r="N30" s="4"/>
      <c r="O30" s="4"/>
      <c r="P30" s="4"/>
      <c r="Q30" s="4"/>
    </row>
    <row r="31" spans="1:17" ht="45" hidden="1" customHeight="1" x14ac:dyDescent="0.25">
      <c r="A31" s="305" t="s">
        <v>3371</v>
      </c>
      <c r="B31" s="378" t="s">
        <v>3372</v>
      </c>
      <c r="C31" s="379"/>
      <c r="D31" s="4"/>
      <c r="E31" s="4"/>
      <c r="F31" s="4"/>
      <c r="G31" s="4"/>
      <c r="H31" s="4"/>
      <c r="I31" s="4"/>
      <c r="J31" s="4"/>
      <c r="K31" s="4"/>
      <c r="L31" s="4"/>
      <c r="M31" s="4"/>
      <c r="N31" s="4"/>
      <c r="O31" s="4"/>
      <c r="P31" s="4"/>
      <c r="Q31" s="4"/>
    </row>
    <row r="32" spans="1:17" ht="45" hidden="1" customHeight="1" x14ac:dyDescent="0.25">
      <c r="A32" s="305" t="s">
        <v>3373</v>
      </c>
      <c r="B32" s="378" t="s">
        <v>3374</v>
      </c>
      <c r="C32" s="379"/>
      <c r="D32" s="4"/>
      <c r="E32" s="4"/>
      <c r="F32" s="4"/>
      <c r="G32" s="4"/>
      <c r="H32" s="4"/>
      <c r="I32" s="4"/>
      <c r="J32" s="4"/>
      <c r="K32" s="4"/>
      <c r="L32" s="4"/>
      <c r="M32" s="4"/>
      <c r="N32" s="4"/>
      <c r="O32" s="4"/>
      <c r="P32" s="4"/>
      <c r="Q32" s="4"/>
    </row>
    <row r="33" spans="1:17" ht="72" hidden="1" customHeight="1" x14ac:dyDescent="0.25">
      <c r="A33" s="305" t="s">
        <v>3375</v>
      </c>
      <c r="B33" s="378" t="s">
        <v>3376</v>
      </c>
      <c r="C33" s="379"/>
      <c r="D33" s="4"/>
      <c r="E33" s="4"/>
      <c r="F33" s="4"/>
      <c r="G33" s="4"/>
      <c r="H33" s="4"/>
      <c r="I33" s="4"/>
      <c r="J33" s="4"/>
      <c r="K33" s="4"/>
      <c r="L33" s="4"/>
      <c r="M33" s="4"/>
      <c r="N33" s="4"/>
      <c r="O33" s="4"/>
      <c r="P33" s="4"/>
      <c r="Q33" s="4"/>
    </row>
    <row r="34" spans="1:17" ht="79.5" hidden="1" customHeight="1" x14ac:dyDescent="0.25">
      <c r="A34" s="305" t="s">
        <v>3377</v>
      </c>
      <c r="B34" s="378" t="s">
        <v>3378</v>
      </c>
      <c r="C34" s="379"/>
      <c r="D34" s="4"/>
      <c r="E34" s="4"/>
      <c r="F34" s="4"/>
      <c r="G34" s="4"/>
      <c r="H34" s="4"/>
      <c r="I34" s="4"/>
      <c r="J34" s="4"/>
      <c r="K34" s="4"/>
      <c r="L34" s="4"/>
      <c r="M34" s="4"/>
      <c r="N34" s="4"/>
      <c r="O34" s="4"/>
      <c r="P34" s="4"/>
      <c r="Q34" s="4"/>
    </row>
    <row r="35" spans="1:17" ht="70.5" hidden="1" customHeight="1" x14ac:dyDescent="0.25">
      <c r="A35" s="305" t="s">
        <v>3379</v>
      </c>
      <c r="B35" s="378" t="s">
        <v>3380</v>
      </c>
      <c r="C35" s="379"/>
      <c r="D35" s="4"/>
      <c r="E35" s="4"/>
      <c r="F35" s="4"/>
      <c r="G35" s="4"/>
      <c r="H35" s="4"/>
      <c r="I35" s="4"/>
      <c r="J35" s="4"/>
      <c r="K35" s="4"/>
      <c r="L35" s="4"/>
      <c r="M35" s="4"/>
      <c r="N35" s="4"/>
      <c r="O35" s="4"/>
      <c r="P35" s="4"/>
      <c r="Q35" s="4"/>
    </row>
    <row r="36" spans="1:17" ht="45.75" hidden="1" customHeight="1" x14ac:dyDescent="0.25">
      <c r="A36" s="305" t="s">
        <v>3381</v>
      </c>
      <c r="B36" s="378" t="s">
        <v>3382</v>
      </c>
      <c r="C36" s="379"/>
      <c r="D36" s="4"/>
      <c r="E36" s="4"/>
      <c r="F36" s="4"/>
      <c r="G36" s="4"/>
      <c r="H36" s="4"/>
      <c r="I36" s="4"/>
      <c r="J36" s="4"/>
      <c r="K36" s="4"/>
      <c r="L36" s="4"/>
      <c r="M36" s="4"/>
      <c r="N36" s="4"/>
      <c r="O36" s="4"/>
      <c r="P36" s="4"/>
      <c r="Q36" s="4"/>
    </row>
    <row r="37" spans="1:17" ht="54.75" hidden="1" customHeight="1" x14ac:dyDescent="0.25">
      <c r="A37" s="305" t="s">
        <v>3383</v>
      </c>
      <c r="B37" s="378" t="s">
        <v>3384</v>
      </c>
      <c r="C37" s="379"/>
      <c r="D37" s="4"/>
      <c r="E37" s="4"/>
      <c r="F37" s="4"/>
      <c r="G37" s="4"/>
      <c r="H37" s="4"/>
      <c r="I37" s="4"/>
      <c r="J37" s="4"/>
      <c r="K37" s="4"/>
      <c r="L37" s="4"/>
      <c r="M37" s="4"/>
      <c r="N37" s="4"/>
      <c r="O37" s="4"/>
      <c r="P37" s="4"/>
      <c r="Q37" s="4"/>
    </row>
    <row r="38" spans="1:17" ht="37.5" hidden="1" customHeight="1" x14ac:dyDescent="0.25">
      <c r="A38" s="305" t="s">
        <v>3385</v>
      </c>
      <c r="B38" s="378" t="s">
        <v>3386</v>
      </c>
      <c r="C38" s="379"/>
      <c r="D38" s="4"/>
      <c r="E38" s="4"/>
      <c r="F38" s="4"/>
      <c r="G38" s="4"/>
      <c r="H38" s="4"/>
      <c r="I38" s="4"/>
      <c r="J38" s="4"/>
      <c r="K38" s="4"/>
      <c r="L38" s="4"/>
      <c r="M38" s="4"/>
      <c r="N38" s="4"/>
      <c r="O38" s="4"/>
      <c r="P38" s="4"/>
      <c r="Q38" s="4"/>
    </row>
    <row r="39" spans="1:17" ht="61.5" hidden="1" customHeight="1" x14ac:dyDescent="0.25">
      <c r="A39" s="305" t="s">
        <v>3387</v>
      </c>
      <c r="B39" s="378" t="s">
        <v>3388</v>
      </c>
      <c r="C39" s="379"/>
      <c r="D39" s="4"/>
      <c r="E39" s="4"/>
      <c r="F39" s="4"/>
      <c r="G39" s="4"/>
      <c r="H39" s="4"/>
      <c r="I39" s="4"/>
      <c r="J39" s="4"/>
      <c r="K39" s="4"/>
      <c r="L39" s="4"/>
      <c r="M39" s="4"/>
      <c r="N39" s="4"/>
      <c r="O39" s="4"/>
      <c r="P39" s="4"/>
      <c r="Q39" s="4"/>
    </row>
    <row r="40" spans="1:17" ht="53.25" hidden="1" customHeight="1" x14ac:dyDescent="0.25">
      <c r="A40" s="305" t="s">
        <v>3389</v>
      </c>
      <c r="B40" s="378" t="s">
        <v>3390</v>
      </c>
      <c r="C40" s="379"/>
      <c r="D40" s="4"/>
      <c r="E40" s="4"/>
      <c r="F40" s="4"/>
      <c r="G40" s="4"/>
      <c r="H40" s="4"/>
      <c r="I40" s="4"/>
      <c r="J40" s="4"/>
      <c r="K40" s="4"/>
      <c r="L40" s="4"/>
      <c r="M40" s="4"/>
      <c r="N40" s="4"/>
      <c r="O40" s="4"/>
      <c r="P40" s="4"/>
      <c r="Q40" s="4"/>
    </row>
    <row r="41" spans="1:17" ht="73.5" hidden="1" customHeight="1" x14ac:dyDescent="0.25">
      <c r="A41" s="305" t="s">
        <v>3391</v>
      </c>
      <c r="B41" s="378" t="s">
        <v>3392</v>
      </c>
      <c r="C41" s="379"/>
      <c r="D41" s="4"/>
      <c r="E41" s="4"/>
      <c r="F41" s="4"/>
      <c r="G41" s="4"/>
      <c r="H41" s="4"/>
      <c r="I41" s="4"/>
      <c r="J41" s="4"/>
      <c r="K41" s="4"/>
      <c r="L41" s="4"/>
      <c r="M41" s="4"/>
      <c r="N41" s="4"/>
      <c r="O41" s="4"/>
      <c r="P41" s="4"/>
      <c r="Q41" s="4"/>
    </row>
    <row r="42" spans="1:17" ht="57.75" hidden="1" customHeight="1" x14ac:dyDescent="0.25">
      <c r="A42" s="305" t="s">
        <v>3393</v>
      </c>
      <c r="B42" s="378" t="s">
        <v>3394</v>
      </c>
      <c r="C42" s="379"/>
      <c r="D42" s="4"/>
      <c r="E42" s="4"/>
      <c r="F42" s="4"/>
      <c r="G42" s="4"/>
      <c r="H42" s="4"/>
      <c r="I42" s="4"/>
      <c r="J42" s="4"/>
      <c r="K42" s="4"/>
      <c r="L42" s="4"/>
      <c r="M42" s="4"/>
      <c r="N42" s="4"/>
      <c r="O42" s="4"/>
      <c r="P42" s="4"/>
      <c r="Q42" s="4"/>
    </row>
    <row r="43" spans="1:17" ht="84" hidden="1" customHeight="1" x14ac:dyDescent="0.25">
      <c r="A43" s="305" t="s">
        <v>3395</v>
      </c>
      <c r="B43" s="378" t="s">
        <v>3396</v>
      </c>
      <c r="C43" s="379"/>
      <c r="D43" s="4"/>
      <c r="E43" s="4"/>
      <c r="F43" s="4"/>
      <c r="G43" s="4"/>
      <c r="H43" s="4"/>
      <c r="I43" s="4"/>
      <c r="J43" s="4"/>
      <c r="K43" s="4"/>
      <c r="L43" s="4"/>
      <c r="M43" s="4"/>
      <c r="N43" s="4"/>
      <c r="O43" s="4"/>
      <c r="P43" s="4"/>
      <c r="Q43" s="4"/>
    </row>
    <row r="44" spans="1:17" ht="48" hidden="1" customHeight="1" x14ac:dyDescent="0.25">
      <c r="A44" s="305" t="s">
        <v>3397</v>
      </c>
      <c r="B44" s="378" t="s">
        <v>3398</v>
      </c>
      <c r="C44" s="379"/>
      <c r="D44" s="4"/>
      <c r="E44" s="4"/>
      <c r="F44" s="4"/>
      <c r="G44" s="4"/>
      <c r="H44" s="4"/>
      <c r="I44" s="4"/>
      <c r="J44" s="4"/>
      <c r="K44" s="4"/>
      <c r="L44" s="4"/>
      <c r="M44" s="4"/>
      <c r="N44" s="4"/>
      <c r="O44" s="4"/>
      <c r="P44" s="4"/>
      <c r="Q44" s="4"/>
    </row>
    <row r="45" spans="1:17" ht="57" hidden="1" customHeight="1" x14ac:dyDescent="0.25">
      <c r="A45" s="305" t="s">
        <v>3399</v>
      </c>
      <c r="B45" s="378" t="s">
        <v>3400</v>
      </c>
      <c r="C45" s="379"/>
      <c r="D45" s="4"/>
      <c r="E45" s="4"/>
      <c r="F45" s="4"/>
      <c r="G45" s="4"/>
      <c r="H45" s="4"/>
      <c r="I45" s="4"/>
      <c r="J45" s="4"/>
      <c r="K45" s="4"/>
      <c r="L45" s="4"/>
      <c r="M45" s="4"/>
      <c r="N45" s="4"/>
      <c r="O45" s="4"/>
      <c r="P45" s="4"/>
      <c r="Q45" s="4"/>
    </row>
    <row r="46" spans="1:17" ht="73.5" hidden="1" customHeight="1" x14ac:dyDescent="0.25">
      <c r="A46" s="305" t="s">
        <v>3401</v>
      </c>
      <c r="B46" s="383" t="s">
        <v>3402</v>
      </c>
      <c r="C46" s="379"/>
      <c r="D46" s="41"/>
      <c r="E46" s="4"/>
      <c r="F46" s="4"/>
      <c r="G46" s="4"/>
      <c r="H46" s="4"/>
      <c r="I46" s="4"/>
      <c r="J46" s="4"/>
      <c r="K46" s="4"/>
      <c r="L46" s="4"/>
      <c r="M46" s="4"/>
      <c r="N46" s="4"/>
      <c r="O46" s="4"/>
      <c r="P46" s="4"/>
      <c r="Q46" s="4"/>
    </row>
    <row r="47" spans="1:17" ht="66" hidden="1" customHeight="1" x14ac:dyDescent="0.25">
      <c r="A47" s="46" t="s">
        <v>3403</v>
      </c>
      <c r="B47" s="384" t="s">
        <v>3404</v>
      </c>
      <c r="C47" s="384"/>
      <c r="D47" s="4"/>
      <c r="E47" s="4"/>
      <c r="F47" s="4"/>
      <c r="G47" s="4"/>
      <c r="H47" s="4"/>
      <c r="I47" s="4"/>
      <c r="J47" s="4"/>
      <c r="K47" s="4"/>
      <c r="L47" s="4"/>
      <c r="M47" s="4"/>
      <c r="N47" s="4"/>
      <c r="O47" s="4"/>
      <c r="P47" s="4"/>
      <c r="Q47" s="4"/>
    </row>
    <row r="48" spans="1:17" ht="123.75" customHeight="1" x14ac:dyDescent="0.25">
      <c r="A48" s="267" t="s">
        <v>3405</v>
      </c>
      <c r="B48" s="382" t="s">
        <v>3406</v>
      </c>
      <c r="C48" s="381"/>
      <c r="D48" s="4"/>
      <c r="E48" s="4"/>
      <c r="F48" s="4"/>
      <c r="G48" s="4"/>
      <c r="H48" s="4"/>
      <c r="I48" s="4"/>
      <c r="J48" s="4"/>
      <c r="K48" s="4"/>
      <c r="L48" s="4"/>
      <c r="M48" s="4"/>
      <c r="N48" s="4"/>
      <c r="O48" s="4"/>
      <c r="P48" s="4"/>
      <c r="Q48" s="4"/>
    </row>
    <row r="49" spans="1:17" ht="34.5" customHeight="1" x14ac:dyDescent="0.25">
      <c r="A49" s="267" t="s">
        <v>3407</v>
      </c>
      <c r="B49" s="380" t="s">
        <v>3408</v>
      </c>
      <c r="C49" s="381"/>
      <c r="D49" s="4"/>
      <c r="E49" s="4"/>
      <c r="F49" s="4"/>
      <c r="G49" s="4"/>
      <c r="H49" s="4"/>
      <c r="I49" s="4"/>
      <c r="J49" s="4"/>
      <c r="K49" s="4"/>
      <c r="L49" s="4"/>
      <c r="M49" s="4"/>
      <c r="N49" s="4"/>
      <c r="O49" s="4"/>
      <c r="P49" s="4"/>
      <c r="Q49" s="4"/>
    </row>
    <row r="50" spans="1:17" ht="34.5" customHeight="1" x14ac:dyDescent="0.25">
      <c r="A50" s="267" t="s">
        <v>3409</v>
      </c>
      <c r="B50" s="380" t="s">
        <v>3410</v>
      </c>
      <c r="C50" s="381"/>
      <c r="D50" s="4"/>
      <c r="E50" s="4"/>
      <c r="F50" s="4"/>
      <c r="G50" s="4"/>
      <c r="H50" s="4"/>
      <c r="I50" s="4"/>
      <c r="J50" s="4"/>
      <c r="K50" s="4"/>
      <c r="L50" s="4"/>
      <c r="M50" s="4"/>
      <c r="N50" s="4"/>
      <c r="O50" s="4"/>
      <c r="P50" s="4"/>
      <c r="Q50" s="4"/>
    </row>
    <row r="51" spans="1:17" ht="31.5" customHeight="1" x14ac:dyDescent="0.25">
      <c r="A51" s="306" t="s">
        <v>3411</v>
      </c>
      <c r="B51" s="378" t="s">
        <v>3412</v>
      </c>
      <c r="C51" s="379"/>
      <c r="D51" s="4"/>
      <c r="E51" s="4"/>
      <c r="F51" s="4"/>
      <c r="G51" s="4"/>
      <c r="H51" s="4"/>
      <c r="I51" s="4"/>
      <c r="J51" s="4"/>
      <c r="K51" s="4"/>
      <c r="L51" s="4"/>
      <c r="M51" s="4"/>
      <c r="N51" s="4"/>
      <c r="O51" s="4"/>
      <c r="P51" s="4"/>
      <c r="Q51" s="4"/>
    </row>
    <row r="52" spans="1:17" ht="31.5" customHeight="1" x14ac:dyDescent="0.25">
      <c r="A52" s="306" t="s">
        <v>3413</v>
      </c>
      <c r="B52" s="378" t="s">
        <v>3414</v>
      </c>
      <c r="C52" s="379"/>
      <c r="D52" s="4"/>
      <c r="E52" s="4"/>
      <c r="F52" s="4"/>
      <c r="G52" s="4"/>
      <c r="H52" s="4"/>
      <c r="I52" s="4"/>
      <c r="J52" s="4"/>
      <c r="K52" s="4"/>
      <c r="L52" s="4"/>
      <c r="M52" s="4"/>
      <c r="N52" s="4"/>
      <c r="O52" s="4"/>
      <c r="P52" s="4"/>
      <c r="Q52" s="4"/>
    </row>
    <row r="53" spans="1:17" ht="31.5" customHeight="1" x14ac:dyDescent="0.25">
      <c r="A53" s="306" t="s">
        <v>3415</v>
      </c>
      <c r="B53" s="376" t="s">
        <v>3416</v>
      </c>
      <c r="C53" s="377"/>
      <c r="D53" s="4"/>
      <c r="E53" s="4"/>
      <c r="F53" s="4"/>
      <c r="G53" s="4"/>
      <c r="H53" s="4"/>
      <c r="I53" s="4"/>
      <c r="J53" s="4"/>
      <c r="K53" s="4"/>
      <c r="L53" s="4"/>
      <c r="M53" s="4"/>
      <c r="N53" s="4"/>
      <c r="O53" s="4"/>
      <c r="P53" s="4"/>
      <c r="Q53" s="4"/>
    </row>
    <row r="54" spans="1:17" ht="31.5" customHeight="1" x14ac:dyDescent="0.25">
      <c r="A54" s="306" t="s">
        <v>3417</v>
      </c>
      <c r="B54" s="376" t="s">
        <v>3418</v>
      </c>
      <c r="C54" s="377"/>
      <c r="D54" s="4"/>
      <c r="E54" s="4"/>
      <c r="F54" s="4"/>
      <c r="G54" s="4"/>
      <c r="H54" s="4"/>
      <c r="I54" s="4"/>
      <c r="J54" s="4"/>
      <c r="K54" s="4"/>
      <c r="L54" s="4"/>
      <c r="M54" s="4"/>
      <c r="N54" s="4"/>
      <c r="O54" s="4"/>
      <c r="P54" s="4"/>
      <c r="Q54" s="4"/>
    </row>
    <row r="55" spans="1:17" ht="54.6" customHeight="1" x14ac:dyDescent="0.25">
      <c r="A55" s="306" t="s">
        <v>3419</v>
      </c>
      <c r="B55" s="376" t="s">
        <v>3420</v>
      </c>
      <c r="C55" s="377"/>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2024-02-27T07:24:57Z</cp:lastPrinted>
  <dcterms:created xsi:type="dcterms:W3CDTF">2022-04-01T05:14:30Z</dcterms:created>
  <dcterms:modified xsi:type="dcterms:W3CDTF">2024-02-27T07:25:46Z</dcterms:modified>
</cp:coreProperties>
</file>